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Nómina Consulta septiembre" sheetId="1" r:id="rId1"/>
    <sheet name="Hoja1" sheetId="2" r:id="rId2"/>
  </sheets>
  <definedNames>
    <definedName name="_xlnm._FilterDatabase" localSheetId="0" hidden="1">'Nómina Consulta septiembre'!$A$1:$O$263</definedName>
    <definedName name="_xlnm.Print_Area" localSheetId="0">'Nómina Consulta septiembre'!$C$1:$O$263</definedName>
  </definedNames>
  <calcPr fullCalcOnLoad="1"/>
</workbook>
</file>

<file path=xl/comments1.xml><?xml version="1.0" encoding="utf-8"?>
<comments xmlns="http://schemas.openxmlformats.org/spreadsheetml/2006/main">
  <authors>
    <author>Jose Cuello de La Cruz</author>
  </authors>
  <commentList>
    <comment ref="E135" authorId="0">
      <text>
        <r>
          <rPr>
            <b/>
            <sz val="9"/>
            <rFont val="Tahoma"/>
            <family val="0"/>
          </rPr>
          <t>Jose Cuello de La Cruz:</t>
        </r>
        <r>
          <rPr>
            <sz val="9"/>
            <rFont val="Tahoma"/>
            <family val="0"/>
          </rPr>
          <t xml:space="preserve">
Licencia</t>
        </r>
      </text>
    </comment>
    <comment ref="E158" authorId="0">
      <text>
        <r>
          <rPr>
            <b/>
            <sz val="9"/>
            <rFont val="Tahoma"/>
            <family val="0"/>
          </rPr>
          <t>Jose Cuello de La Cruz:</t>
        </r>
        <r>
          <rPr>
            <sz val="9"/>
            <rFont val="Tahoma"/>
            <family val="0"/>
          </rPr>
          <t xml:space="preserve">
Desde el 5 de septiembre</t>
        </r>
      </text>
    </comment>
    <comment ref="K202" authorId="0">
      <text>
        <r>
          <rPr>
            <b/>
            <sz val="9"/>
            <rFont val="Tahoma"/>
            <family val="0"/>
          </rPr>
          <t>Jose Cuello de La Cruz:</t>
        </r>
        <r>
          <rPr>
            <sz val="9"/>
            <rFont val="Tahoma"/>
            <family val="0"/>
          </rPr>
          <t xml:space="preserve">
1 de 12</t>
        </r>
      </text>
    </comment>
  </commentList>
</comments>
</file>

<file path=xl/sharedStrings.xml><?xml version="1.0" encoding="utf-8"?>
<sst xmlns="http://schemas.openxmlformats.org/spreadsheetml/2006/main" count="801" uniqueCount="372">
  <si>
    <t>SFS</t>
  </si>
  <si>
    <t>AFP</t>
  </si>
  <si>
    <t>ISR</t>
  </si>
  <si>
    <t>PLENO DE JUECES</t>
  </si>
  <si>
    <t>Mariano Rodríguez</t>
  </si>
  <si>
    <t>Presidente</t>
  </si>
  <si>
    <t>Mabel Feliz</t>
  </si>
  <si>
    <t>Juez Titular</t>
  </si>
  <si>
    <t>Fausto Marino Mendoza</t>
  </si>
  <si>
    <t>John Guiliani Valenzuela</t>
  </si>
  <si>
    <t>José Manuel Hernández Peguero</t>
  </si>
  <si>
    <t>PRESIDENCIA</t>
  </si>
  <si>
    <t>Yesenia Rosado Rivas</t>
  </si>
  <si>
    <t>Asistente Administrativa</t>
  </si>
  <si>
    <t>Aimé Judith Issa Avilés</t>
  </si>
  <si>
    <t>Asistente Ejecutiva</t>
  </si>
  <si>
    <t>Anderson Dirocie De León</t>
  </si>
  <si>
    <t>Secretario II</t>
  </si>
  <si>
    <t>Ramón Urbáez</t>
  </si>
  <si>
    <t>Anaitis Cabrera García</t>
  </si>
  <si>
    <t>Secretaria Ejecutiva</t>
  </si>
  <si>
    <t>Rosanny Albertina Medina Tejeda</t>
  </si>
  <si>
    <t>Secretaria II</t>
  </si>
  <si>
    <t>Santos Roberto Rodriguez Guillen</t>
  </si>
  <si>
    <t>Mensajero</t>
  </si>
  <si>
    <t>Luisina Piña Báez</t>
  </si>
  <si>
    <t xml:space="preserve">Abogada Ayudante </t>
  </si>
  <si>
    <t>Sheila Natalie Lembert Vittini</t>
  </si>
  <si>
    <t>Heiron Edilberto Estévez Pilarte</t>
  </si>
  <si>
    <t>Paola Reynoso Guzmán</t>
  </si>
  <si>
    <t>Juan Fernando Libertador Tejada</t>
  </si>
  <si>
    <t>Seguridad Personal</t>
  </si>
  <si>
    <t>Marcelo Esequiel Rodríguez Mateo</t>
  </si>
  <si>
    <t>Chofer</t>
  </si>
  <si>
    <t>DESPACHO DRA. MABEL FELIZ</t>
  </si>
  <si>
    <t>Candida Miguelina Hernandez Baret</t>
  </si>
  <si>
    <t>Abogado Ayudante</t>
  </si>
  <si>
    <t>Guillermina Mateo Cabral</t>
  </si>
  <si>
    <t>Abogada Ayudante</t>
  </si>
  <si>
    <t>Juan Narciso Elías Vizcaíno Canario</t>
  </si>
  <si>
    <t>Yngrid M. Altagracia Jimenez Sánchez</t>
  </si>
  <si>
    <t>Priscila Sanz Melo</t>
  </si>
  <si>
    <t>Patria Alt. Reyes Torres</t>
  </si>
  <si>
    <t>Ariel Enmanuel Mejía Castro</t>
  </si>
  <si>
    <t>Asistente</t>
  </si>
  <si>
    <t>DESPACHO DR. MARINO MENDOZA</t>
  </si>
  <si>
    <t>Carmen Paulino Castillo</t>
  </si>
  <si>
    <t>AsistenteEjecutiva</t>
  </si>
  <si>
    <t>Ramón B Poueriet Rolffot</t>
  </si>
  <si>
    <t>Andrys Saldivar  Mota</t>
  </si>
  <si>
    <t>Sarah Isabel Tavarez Valdez</t>
  </si>
  <si>
    <t>Uclenia Peña Peña</t>
  </si>
  <si>
    <t>Carleny Garo de la Cruz</t>
  </si>
  <si>
    <t>Liznel A. Ledesma Asjana</t>
  </si>
  <si>
    <t>Pedro Julio Hernández</t>
  </si>
  <si>
    <t>Eligio Franco Arias</t>
  </si>
  <si>
    <t>Seguridad Familiar</t>
  </si>
  <si>
    <t>Pedro Avelino</t>
  </si>
  <si>
    <t>Manuel Gilberto Perdomo Encarnación</t>
  </si>
  <si>
    <t>Julio Lorenzo De La Rosa</t>
  </si>
  <si>
    <t>Francisco Nivar</t>
  </si>
  <si>
    <t>Ricardo Herrera Pérez</t>
  </si>
  <si>
    <t>Juan Ramón Quezada Peña</t>
  </si>
  <si>
    <t>Felix Duarte Paulino</t>
  </si>
  <si>
    <t>DESPACHO DR. JOHN GUILIANI</t>
  </si>
  <si>
    <t>Carlos J. Retif Alvarez</t>
  </si>
  <si>
    <t>Asistente Ejecutivo</t>
  </si>
  <si>
    <t>José Aismendy Guzmán Nina</t>
  </si>
  <si>
    <t xml:space="preserve">Rafael S. Ferreras Santos </t>
  </si>
  <si>
    <t>Isis Priscila Pérez Martínez</t>
  </si>
  <si>
    <t>Luis Andrés Herrera Polanco</t>
  </si>
  <si>
    <t>Christian Vicente Tejada Pérez</t>
  </si>
  <si>
    <t>Jazmín Arias Araujo</t>
  </si>
  <si>
    <t>Odeyda Mejia Olivero</t>
  </si>
  <si>
    <t>Carlos Beriguette Gonzalez</t>
  </si>
  <si>
    <t>Franklin Anibal Martínez Frometa</t>
  </si>
  <si>
    <t>DESPACHO DR. JOSE M. HERNANDEZ P.</t>
  </si>
  <si>
    <t>Malaquías Contreras</t>
  </si>
  <si>
    <t>Dámaso Méndez</t>
  </si>
  <si>
    <t>Félix Ramón Faña</t>
  </si>
  <si>
    <t>Luisa Katherine Matos Mateo</t>
  </si>
  <si>
    <t>Gregorit José Martínez Mencía</t>
  </si>
  <si>
    <t>Fatima Jasiel Espinosa Guzman</t>
  </si>
  <si>
    <t>Eduardo Hernández Báez</t>
  </si>
  <si>
    <t>Secretaria Ejecutivo</t>
  </si>
  <si>
    <t>Margarita Elena Pimentel</t>
  </si>
  <si>
    <t>Ramón Antonio Lora</t>
  </si>
  <si>
    <t>Manuel Aquiles Piña De los Santos</t>
  </si>
  <si>
    <t>Isidro Espinosa Mora</t>
  </si>
  <si>
    <t>Juan Salvador Rodríguez</t>
  </si>
  <si>
    <t>Seguridad familiar</t>
  </si>
  <si>
    <t>SECRETARIA GENERAL</t>
  </si>
  <si>
    <t>Zeneida Severino</t>
  </si>
  <si>
    <t>Secretaria General</t>
  </si>
  <si>
    <t>Nidia Alt. Ulerio Hernández</t>
  </si>
  <si>
    <t>Johanny G. Galan Rodriguez</t>
  </si>
  <si>
    <t>Libida Sánchez Martínez</t>
  </si>
  <si>
    <t>Luz Del Carmen Martinez Espinal</t>
  </si>
  <si>
    <t>Josúe Artiles Mota</t>
  </si>
  <si>
    <t>Gabriela Maria Urbaez Antigua</t>
  </si>
  <si>
    <t>Suplente Secretaria General</t>
  </si>
  <si>
    <t>Nachara Paulette Rodríguez del Rosario</t>
  </si>
  <si>
    <t>Recepcionista</t>
  </si>
  <si>
    <t>Patricia Carolina Soto</t>
  </si>
  <si>
    <t>Yesica Veras Espinal</t>
  </si>
  <si>
    <t>Ana Carolina Taveras Pérez</t>
  </si>
  <si>
    <t>Katherin  Danyerly Sarita Gil</t>
  </si>
  <si>
    <t>Richard Cuevas Santana</t>
  </si>
  <si>
    <t>Auxiliar II</t>
  </si>
  <si>
    <t>Glenis María Soriano Chivilli</t>
  </si>
  <si>
    <t>Elhianna V. Herrera Hernandez</t>
  </si>
  <si>
    <t>Abogada II</t>
  </si>
  <si>
    <t>Carolin Luisana Díaz Pujols</t>
  </si>
  <si>
    <t>Carlos Andrés Pérez Lara</t>
  </si>
  <si>
    <t>Abogado II</t>
  </si>
  <si>
    <t>Ramón Alberto Ruiz Díaz</t>
  </si>
  <si>
    <t>Ariela Daneira Madera Garcia</t>
  </si>
  <si>
    <t>Enmanuel Herguedas Nivar</t>
  </si>
  <si>
    <t>Archivista</t>
  </si>
  <si>
    <t>Nelson Danel Paula Amador</t>
  </si>
  <si>
    <t>Roni Alexander Pozo Lachapel</t>
  </si>
  <si>
    <t>DEPTO. ARCHIVO Y CORRESPONDENCIA</t>
  </si>
  <si>
    <t>Elisa A. Abreu J.</t>
  </si>
  <si>
    <t>Encargada</t>
  </si>
  <si>
    <t>Fabio Junior Terrero Quevedo</t>
  </si>
  <si>
    <t>Fotocopista</t>
  </si>
  <si>
    <t>Roberto Ovando German</t>
  </si>
  <si>
    <t>Jorge Luis Delgado</t>
  </si>
  <si>
    <t>Wanda Marian Herrera Suero</t>
  </si>
  <si>
    <t>José Luis Reyes Carrasco</t>
  </si>
  <si>
    <t>Liliam Polanco Naveo</t>
  </si>
  <si>
    <t>Samuel Mejía Taveras</t>
  </si>
  <si>
    <t>Isaias Emmanuel del Cristo Inoa</t>
  </si>
  <si>
    <t>Manuel García Geronimo</t>
  </si>
  <si>
    <t>DIRECCION CONTENCIOSA ELECTORAL</t>
  </si>
  <si>
    <t>Juan Ramón Vásquez Abreu</t>
  </si>
  <si>
    <t>Director</t>
  </si>
  <si>
    <t>Victor Manuel Perez Duarte</t>
  </si>
  <si>
    <t>Denny Emmanuel Díaz Mordán</t>
  </si>
  <si>
    <t>Ramon Encarnacion Montero</t>
  </si>
  <si>
    <t>Serge Frederic Olivo Almánzar</t>
  </si>
  <si>
    <t>Stefany María Peña Hernández</t>
  </si>
  <si>
    <t>Yolanda Agüero Santana</t>
  </si>
  <si>
    <t>Abogada Ayudante II</t>
  </si>
  <si>
    <t>Leith Eilin Matos Jiménez</t>
  </si>
  <si>
    <t>DIRECCION DE RECTIFICACION DE ACTOS</t>
  </si>
  <si>
    <t>Hermenegilda Fondeur Ramírez</t>
  </si>
  <si>
    <t>Directora</t>
  </si>
  <si>
    <t>Rosa A.  Fernández Rodriguez</t>
  </si>
  <si>
    <t>Sub-Directora</t>
  </si>
  <si>
    <t>Angélica Margarita Sánchez</t>
  </si>
  <si>
    <t>Rosario Antonio Arache Jiménez</t>
  </si>
  <si>
    <t>Abogado Ayudante II</t>
  </si>
  <si>
    <t>Swanee Larisa Cano Rodriguez</t>
  </si>
  <si>
    <t>Karen Miosotis Moya Frías</t>
  </si>
  <si>
    <t>Keila María Mateo Ramírez</t>
  </si>
  <si>
    <t>Keila Priscila Calderón Pérez</t>
  </si>
  <si>
    <t>Rosa Altagracia Vélez López</t>
  </si>
  <si>
    <t>Iguemota Alcántara Baéz</t>
  </si>
  <si>
    <t>Zaira Pichardo Ponce de León</t>
  </si>
  <si>
    <t>Aldo Enmanuel Peguero Reyes</t>
  </si>
  <si>
    <t>Héctor David Inoa Bonelly</t>
  </si>
  <si>
    <t>Susana Altagracia Bernabe</t>
  </si>
  <si>
    <t>Verónica Raquel Báez Victorino</t>
  </si>
  <si>
    <t>Martha Mayelin Elas Roa</t>
  </si>
  <si>
    <t>Farah Massiel Almánzar</t>
  </si>
  <si>
    <t>Marlyn Dassiel Ferreras Suero</t>
  </si>
  <si>
    <t>José Isidro Frías Guerrero</t>
  </si>
  <si>
    <t>Abogad0 Ayudante II</t>
  </si>
  <si>
    <t>Carmen Laura Ureña Polanco</t>
  </si>
  <si>
    <t>Ariela María Baldera Gutiérrez</t>
  </si>
  <si>
    <t>Allison M. Pérez Medrano</t>
  </si>
  <si>
    <t>David R Moreta Moreno</t>
  </si>
  <si>
    <t>Rodolfo Tapia Merán</t>
  </si>
  <si>
    <t>Orfelina Valerio Duarte</t>
  </si>
  <si>
    <t>Mirna V. Natera Uribe</t>
  </si>
  <si>
    <t>Stephanie Virginia Jiménez</t>
  </si>
  <si>
    <t>Fernanda Reynoso Reyes</t>
  </si>
  <si>
    <t>Magderine Dipré Lorenzo</t>
  </si>
  <si>
    <t>Reginaldo Gómez</t>
  </si>
  <si>
    <t>Alfredo Horacio Yeger</t>
  </si>
  <si>
    <t>Génesis Shagira Abreu Brito</t>
  </si>
  <si>
    <t>Nadelka Victoriano Mézquita</t>
  </si>
  <si>
    <t>Luisa Mariel Peralta Piña</t>
  </si>
  <si>
    <t>Martha Bigay Ulloa</t>
  </si>
  <si>
    <t>Fhlor Leonhela Ogando Pujols</t>
  </si>
  <si>
    <t>Rosanni María Román Galvas</t>
  </si>
  <si>
    <t>Rafael Capellán Nova</t>
  </si>
  <si>
    <t>Bill Leuis Peña Batista</t>
  </si>
  <si>
    <t>Camilo N Heredia Jiménez</t>
  </si>
  <si>
    <t>Dilania Altagracia Mateo Almonte</t>
  </si>
  <si>
    <t>Pedro Oscar Tineo Báez</t>
  </si>
  <si>
    <t>Hugo Francisco Alvarez Hapud</t>
  </si>
  <si>
    <t>Talia Josefina Estévez Vásquez</t>
  </si>
  <si>
    <t>Rhina de los Milagros de los Santos Castillo</t>
  </si>
  <si>
    <t>Julia Mateo Ogando</t>
  </si>
  <si>
    <t>Edelmira Ovalles Polanco</t>
  </si>
  <si>
    <t>Juan José Quezada Rodríguez</t>
  </si>
  <si>
    <t>Lidio Ogando Pérez</t>
  </si>
  <si>
    <t>Silvestre Isrrael Polanco Coste</t>
  </si>
  <si>
    <t>Carla Mariana López Germán</t>
  </si>
  <si>
    <t>Héctor Alfonso Vélez Contreras</t>
  </si>
  <si>
    <t>Oscar Andrés Concepción Reyes</t>
  </si>
  <si>
    <t>Sol María López Mata</t>
  </si>
  <si>
    <t>Andrea Margarita Jesús Araujo</t>
  </si>
  <si>
    <t>Kateyne Virginia De León</t>
  </si>
  <si>
    <t>Geidy Asencio Andújar</t>
  </si>
  <si>
    <t>Digitadora</t>
  </si>
  <si>
    <t>Victor E Ferreras Medrano</t>
  </si>
  <si>
    <t>Digitador</t>
  </si>
  <si>
    <t>Ivelly Altagracia Mercedes Vargas</t>
  </si>
  <si>
    <t>Mayté Nadal Olmos</t>
  </si>
  <si>
    <t xml:space="preserve">Rafaela E Mena Díaz </t>
  </si>
  <si>
    <t>María I Alcántara Jiménez</t>
  </si>
  <si>
    <t>Solaine Rafaelina Espinal</t>
  </si>
  <si>
    <t>Marien Castillo Zorrilla</t>
  </si>
  <si>
    <t>Auxiliar de Call Center</t>
  </si>
  <si>
    <t>Rubí Capellán Meléndez</t>
  </si>
  <si>
    <t>Madelline I Echavarría Rodríguez</t>
  </si>
  <si>
    <t>Yokasta E. Guillen Olivares</t>
  </si>
  <si>
    <t>Amparo Upía Jiménez</t>
  </si>
  <si>
    <t>Victor Manuel Matos Ortíz</t>
  </si>
  <si>
    <t>Domingo de Jesus Burgos Martínez</t>
  </si>
  <si>
    <t>Alba Antonia Cabral Núñez</t>
  </si>
  <si>
    <t>Miguel Antonio Risk Mirabal</t>
  </si>
  <si>
    <t>Angélica Paola Decamps Florián</t>
  </si>
  <si>
    <t>Joel Henriquez Camacho</t>
  </si>
  <si>
    <t>Wilver José Polanco Alvarez</t>
  </si>
  <si>
    <t>Mensajero Interno</t>
  </si>
  <si>
    <t>DIRECCION DE INSPECCION</t>
  </si>
  <si>
    <t xml:space="preserve"> David Adolfo Olivero Báez</t>
  </si>
  <si>
    <t>Manuel Emilio Cabral Ortiz</t>
  </si>
  <si>
    <t>Inspector</t>
  </si>
  <si>
    <t>Patria Bernardina Castaños Nuñez</t>
  </si>
  <si>
    <t>Inspectora</t>
  </si>
  <si>
    <t>Juan Ramón Arnaud Castillo</t>
  </si>
  <si>
    <t>Romeo Oviedo Labourt</t>
  </si>
  <si>
    <t>Belkis Altagracia Aquino Reyes</t>
  </si>
  <si>
    <t>Joel Antonio Mambrú Caraballo</t>
  </si>
  <si>
    <t>DIRECCION DE TECNOLOGIA DE LA INFORMACION</t>
  </si>
  <si>
    <t>Carlos Manuel Rosario Férnandez</t>
  </si>
  <si>
    <t>Francisco Alberto Nuñez José</t>
  </si>
  <si>
    <t>Encargado de Soporte Técnico</t>
  </si>
  <si>
    <t>Juan III De Los Santos Aguiar</t>
  </si>
  <si>
    <t>Webmaster</t>
  </si>
  <si>
    <t>Paola Elizabeth Alcántara Bobea</t>
  </si>
  <si>
    <t>Juan Ysaias Moronta Martes</t>
  </si>
  <si>
    <t>Digitadror</t>
  </si>
  <si>
    <t>Verónica Esther Colombo Severino</t>
  </si>
  <si>
    <t>Miguel Eduardo Abreu Medina</t>
  </si>
  <si>
    <t>Soporte Tecnico</t>
  </si>
  <si>
    <t>Carolina Diaz</t>
  </si>
  <si>
    <t>Orlando Enmanuel Rosario De Los Santos</t>
  </si>
  <si>
    <t>Ariel Paniagua García</t>
  </si>
  <si>
    <t>Operador de Central Telefónica</t>
  </si>
  <si>
    <t>Ammiel Arturo Marte Acosta</t>
  </si>
  <si>
    <t>Encargado de Analisis y Desarrollo</t>
  </si>
  <si>
    <t>Victor Manuel Villegas de la Rosa</t>
  </si>
  <si>
    <t>Enc. De Infraestructura y Com.</t>
  </si>
  <si>
    <t>Yohanna Altagracia Paulino Paulino</t>
  </si>
  <si>
    <t>Gestor de Help Desk</t>
  </si>
  <si>
    <t>Christían Lenny Flores Sánchez</t>
  </si>
  <si>
    <t>Soporte de Redes</t>
  </si>
  <si>
    <t>DIRECCCION DE RECUSOS HUMANOS</t>
  </si>
  <si>
    <t>Ligia Aida Teresa Pardilla Pujols</t>
  </si>
  <si>
    <t>Karol García Mena</t>
  </si>
  <si>
    <t>Analista I</t>
  </si>
  <si>
    <t>Katherine Michelle Rodríguez</t>
  </si>
  <si>
    <t>Auxiliar I</t>
  </si>
  <si>
    <t>DIRECCION DE RELACIONES INT. Y PROTOCOLO</t>
  </si>
  <si>
    <t>Sheila Altagracia  Rosario</t>
  </si>
  <si>
    <t>Lillibel Noemi Blanco</t>
  </si>
  <si>
    <t>Ana Amelia Abreu González</t>
  </si>
  <si>
    <t>Coordinadora Asuntos Internos Protocolares</t>
  </si>
  <si>
    <t>DIRECCION CONSULTORIA JURIDICA</t>
  </si>
  <si>
    <t>Juan Antonio Garrido</t>
  </si>
  <si>
    <t>Daniel Alberto Ibert Roca</t>
  </si>
  <si>
    <t>DIRECCION AUDITORIA INTERNA</t>
  </si>
  <si>
    <t>Luz del Carmen Gómez Nuñez</t>
  </si>
  <si>
    <t>Franklin David Novas Bello</t>
  </si>
  <si>
    <t>Auditor II</t>
  </si>
  <si>
    <t>DEPTO. ACCESO A LA INFORMACION</t>
  </si>
  <si>
    <t>Roberto Valentín Guerrero López</t>
  </si>
  <si>
    <t>Encargado</t>
  </si>
  <si>
    <t>Griselda Batista Aristy</t>
  </si>
  <si>
    <t>DIRECCION DE COMUNICACIONES</t>
  </si>
  <si>
    <t>Kenia Carmona Díaz</t>
  </si>
  <si>
    <t>Arlen Patricia Regalado Bautista</t>
  </si>
  <si>
    <t>Enc División de  Protocolo</t>
  </si>
  <si>
    <t>Deogracia  Peña Santos</t>
  </si>
  <si>
    <t>Periodista</t>
  </si>
  <si>
    <t>Rixie Alfonsina Uribe Aquino</t>
  </si>
  <si>
    <t>José Rafael Segura</t>
  </si>
  <si>
    <t>Fotografo</t>
  </si>
  <si>
    <t>Eloy Núñez Peña</t>
  </si>
  <si>
    <t>Camarógrafo</t>
  </si>
  <si>
    <t>Carlos José Rodríguez Guilléen</t>
  </si>
  <si>
    <t>Manejador de Redes Sociales</t>
  </si>
  <si>
    <t>DIRECCION FINANCIERA</t>
  </si>
  <si>
    <t>José Cuello de La Cruz</t>
  </si>
  <si>
    <t>Maria Alt. Sanchez Santiago</t>
  </si>
  <si>
    <t>Analista II</t>
  </si>
  <si>
    <t>DEPTO. CONTABILIDAD</t>
  </si>
  <si>
    <t>Altagracia de Los Santos Liriano</t>
  </si>
  <si>
    <t>Melvin Stharlyn Montero Vallejo</t>
  </si>
  <si>
    <t>Contador II</t>
  </si>
  <si>
    <t>Jorge Luis Acosta Viñas</t>
  </si>
  <si>
    <t>Auxiliar III</t>
  </si>
  <si>
    <t>DEPTO. PRESUPUESTO</t>
  </si>
  <si>
    <t>Isabel I. Espinal Crespo</t>
  </si>
  <si>
    <t>DIRECCION DE PLANIFICACION Y DESARROLLO</t>
  </si>
  <si>
    <t>Caliope Malena Coronado</t>
  </si>
  <si>
    <t>Rosa Anna Oviedo de Senior</t>
  </si>
  <si>
    <t>DIRECCION ADMINISTRATIVA</t>
  </si>
  <si>
    <t>Rosa M. Andujar Campillo</t>
  </si>
  <si>
    <t>Neris Angela Cruz Volquez</t>
  </si>
  <si>
    <t>Yahindy Fulgencio</t>
  </si>
  <si>
    <t>DEPTO. DE COMPRAS Y CONTRATACIONES</t>
  </si>
  <si>
    <t>María Yadira Castillo Pantaleón</t>
  </si>
  <si>
    <t>Awilda Yelidá Blanco Castillo</t>
  </si>
  <si>
    <t>Aneurys Feliz Cuevas</t>
  </si>
  <si>
    <t>Jahaira Lucia Domínguez Yapul</t>
  </si>
  <si>
    <t>DEPTO. DE SERVICIOS GENERALES</t>
  </si>
  <si>
    <t>Alicia Minerva Mirabal Vásquez</t>
  </si>
  <si>
    <t>Miguel Angel Nuñez Almánzar</t>
  </si>
  <si>
    <t>Encargado Div. Almacen</t>
  </si>
  <si>
    <t>Belkis Queliz Genao</t>
  </si>
  <si>
    <t>Ydiorgina Jiménez</t>
  </si>
  <si>
    <t>Juan Yovanny Burgos Sánchez</t>
  </si>
  <si>
    <t>Electricista</t>
  </si>
  <si>
    <t>Wilfrido Jerez</t>
  </si>
  <si>
    <t>Diego Taveras Méndez</t>
  </si>
  <si>
    <t>José Antonio Peguero Ramón</t>
  </si>
  <si>
    <t>Ramón Polanco de la Rosa</t>
  </si>
  <si>
    <t>DIVISION DE MAYORDOMIA</t>
  </si>
  <si>
    <t>Emilia Tavarez</t>
  </si>
  <si>
    <t>Sención Ogando Martínez</t>
  </si>
  <si>
    <t>Supervisor Mayordomia</t>
  </si>
  <si>
    <t>Jonathan Brito Genao</t>
  </si>
  <si>
    <t>Camarero</t>
  </si>
  <si>
    <t>Joel Antonio Liriano Fernández</t>
  </si>
  <si>
    <t>Jacqueline Del Carmen Abreu</t>
  </si>
  <si>
    <t>Aurelia M Paulino</t>
  </si>
  <si>
    <t>Conserje</t>
  </si>
  <si>
    <t>Francisca Rosario Garcia</t>
  </si>
  <si>
    <t>Segunda Isabel Rodríguez</t>
  </si>
  <si>
    <t>Marina Lorenzo</t>
  </si>
  <si>
    <t>Natanael Santos Ortega</t>
  </si>
  <si>
    <t>Secundina Liranzo</t>
  </si>
  <si>
    <t>Ruben Dario Carreras</t>
  </si>
  <si>
    <t>Damaris M. Alvarez Hazim</t>
  </si>
  <si>
    <t>Altagracia Otaño Moreta</t>
  </si>
  <si>
    <t>Clarito Adames Suero</t>
  </si>
  <si>
    <t>Ramóm Alexander Liriano Severino</t>
  </si>
  <si>
    <t>Gari Antonio Lora Carela</t>
  </si>
  <si>
    <t>Mercedes Castaño Rivera</t>
  </si>
  <si>
    <t>DEPTO. DE SEGURIDAD</t>
  </si>
  <si>
    <t>Paola Santana Méndez</t>
  </si>
  <si>
    <t>DIVISION DE IGUALDAD DE GENERO</t>
  </si>
  <si>
    <t>María Carolina Alvarado Bolaños</t>
  </si>
  <si>
    <t>NominaFecha</t>
  </si>
  <si>
    <t>Departamento</t>
  </si>
  <si>
    <t>Nombre</t>
  </si>
  <si>
    <t>Posicion</t>
  </si>
  <si>
    <t>SalarioBruto</t>
  </si>
  <si>
    <t>SueldoBaseParaImpuesto</t>
  </si>
  <si>
    <t>OtrosPagos</t>
  </si>
  <si>
    <t>DescuentoAutorizado</t>
  </si>
  <si>
    <t>DescuentoPercapita</t>
  </si>
  <si>
    <t>OtrosDescuentos</t>
  </si>
  <si>
    <t>TotalDescuento</t>
  </si>
  <si>
    <t>SalarioNeto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</si>
</sst>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40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B0F0"/>
      <name val="Times New Roman"/>
      <family val="1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40" fontId="39" fillId="0" borderId="0" xfId="52" applyNumberFormat="1" applyAlignment="1">
      <alignment/>
      <protection/>
    </xf>
    <xf numFmtId="40" fontId="2" fillId="0" borderId="10" xfId="52" applyNumberFormat="1" applyFont="1" applyBorder="1" applyAlignment="1">
      <alignment horizontal="left"/>
      <protection/>
    </xf>
    <xf numFmtId="40" fontId="4" fillId="0" borderId="10" xfId="52" applyNumberFormat="1" applyFont="1" applyBorder="1" applyAlignment="1">
      <alignment horizontal="left"/>
      <protection/>
    </xf>
    <xf numFmtId="40" fontId="4" fillId="0" borderId="10" xfId="52" applyNumberFormat="1" applyFont="1" applyBorder="1" applyAlignment="1">
      <alignment horizontal="center"/>
      <protection/>
    </xf>
    <xf numFmtId="40" fontId="4" fillId="0" borderId="10" xfId="52" applyNumberFormat="1" applyFont="1" applyBorder="1" applyAlignment="1">
      <alignment/>
      <protection/>
    </xf>
    <xf numFmtId="40" fontId="5" fillId="0" borderId="10" xfId="52" applyNumberFormat="1" applyFont="1" applyBorder="1" applyAlignment="1">
      <alignment horizontal="left"/>
      <protection/>
    </xf>
    <xf numFmtId="40" fontId="5" fillId="0" borderId="10" xfId="52" applyNumberFormat="1" applyFont="1" applyBorder="1" applyAlignment="1">
      <alignment horizontal="center"/>
      <protection/>
    </xf>
    <xf numFmtId="40" fontId="5" fillId="0" borderId="10" xfId="52" applyNumberFormat="1" applyFont="1" applyBorder="1" applyAlignment="1">
      <alignment/>
      <protection/>
    </xf>
    <xf numFmtId="0" fontId="4" fillId="0" borderId="10" xfId="52" applyFont="1" applyBorder="1">
      <alignment/>
      <protection/>
    </xf>
    <xf numFmtId="0" fontId="4" fillId="0" borderId="10" xfId="52" applyFont="1" applyBorder="1" applyAlignment="1">
      <alignment horizontal="center"/>
      <protection/>
    </xf>
    <xf numFmtId="0" fontId="39" fillId="0" borderId="10" xfId="52" applyFont="1" applyBorder="1">
      <alignment/>
      <protection/>
    </xf>
    <xf numFmtId="40" fontId="4" fillId="0" borderId="0" xfId="52" applyNumberFormat="1" applyFont="1" applyAlignment="1">
      <alignment/>
      <protection/>
    </xf>
    <xf numFmtId="40" fontId="39" fillId="0" borderId="0" xfId="52" applyNumberFormat="1" applyAlignment="1">
      <alignment horizontal="center"/>
      <protection/>
    </xf>
    <xf numFmtId="39" fontId="39" fillId="0" borderId="10" xfId="52" applyNumberFormat="1" applyFont="1" applyBorder="1" applyAlignment="1">
      <alignment/>
      <protection/>
    </xf>
    <xf numFmtId="0" fontId="5" fillId="0" borderId="10" xfId="52" applyFont="1" applyBorder="1">
      <alignment/>
      <protection/>
    </xf>
    <xf numFmtId="40" fontId="4" fillId="0" borderId="0" xfId="52" applyNumberFormat="1" applyFont="1" applyAlignment="1">
      <alignment/>
      <protection/>
    </xf>
    <xf numFmtId="40" fontId="39" fillId="33" borderId="10" xfId="52" applyNumberFormat="1" applyFont="1" applyFill="1" applyBorder="1" applyAlignment="1">
      <alignment horizontal="left"/>
      <protection/>
    </xf>
    <xf numFmtId="0" fontId="4" fillId="0" borderId="10" xfId="52" applyFont="1" applyFill="1" applyBorder="1">
      <alignment/>
      <protection/>
    </xf>
    <xf numFmtId="0" fontId="4" fillId="0" borderId="10" xfId="52" applyFont="1" applyFill="1" applyBorder="1" applyAlignment="1">
      <alignment horizontal="center"/>
      <protection/>
    </xf>
    <xf numFmtId="40" fontId="4" fillId="0" borderId="10" xfId="52" applyNumberFormat="1" applyFont="1" applyBorder="1" applyAlignment="1">
      <alignment/>
      <protection/>
    </xf>
    <xf numFmtId="40" fontId="39" fillId="0" borderId="10" xfId="52" applyNumberFormat="1" applyFont="1" applyBorder="1" applyAlignment="1">
      <alignment/>
      <protection/>
    </xf>
    <xf numFmtId="40" fontId="4" fillId="33" borderId="10" xfId="52" applyNumberFormat="1" applyFont="1" applyFill="1" applyBorder="1" applyAlignment="1">
      <alignment horizontal="center"/>
      <protection/>
    </xf>
    <xf numFmtId="40" fontId="4" fillId="33" borderId="10" xfId="52" applyNumberFormat="1" applyFont="1" applyFill="1" applyBorder="1" applyAlignment="1">
      <alignment/>
      <protection/>
    </xf>
    <xf numFmtId="0" fontId="6" fillId="0" borderId="10" xfId="52" applyFont="1" applyFill="1" applyBorder="1">
      <alignment/>
      <protection/>
    </xf>
    <xf numFmtId="0" fontId="46" fillId="0" borderId="10" xfId="52" applyFont="1" applyFill="1" applyBorder="1">
      <alignment/>
      <protection/>
    </xf>
    <xf numFmtId="0" fontId="39" fillId="0" borderId="10" xfId="52" applyFont="1" applyFill="1" applyBorder="1">
      <alignment/>
      <protection/>
    </xf>
    <xf numFmtId="0" fontId="47" fillId="0" borderId="10" xfId="52" applyFont="1" applyFill="1" applyBorder="1">
      <alignment/>
      <protection/>
    </xf>
    <xf numFmtId="40" fontId="39" fillId="0" borderId="10" xfId="52" applyNumberFormat="1" applyFont="1" applyBorder="1" applyAlignment="1">
      <alignment horizontal="left"/>
      <protection/>
    </xf>
    <xf numFmtId="0" fontId="5" fillId="0" borderId="10" xfId="52" applyFont="1" applyFill="1" applyBorder="1">
      <alignment/>
      <protection/>
    </xf>
    <xf numFmtId="40" fontId="5" fillId="0" borderId="10" xfId="53" applyNumberFormat="1" applyFont="1" applyBorder="1" applyAlignment="1">
      <alignment horizontal="left"/>
      <protection/>
    </xf>
    <xf numFmtId="40" fontId="4" fillId="0" borderId="10" xfId="53" applyNumberFormat="1" applyFont="1" applyBorder="1" applyAlignment="1">
      <alignment horizontal="left"/>
      <protection/>
    </xf>
    <xf numFmtId="40" fontId="4" fillId="0" borderId="10" xfId="53" applyNumberFormat="1" applyFont="1" applyBorder="1" applyAlignment="1">
      <alignment horizontal="center"/>
      <protection/>
    </xf>
    <xf numFmtId="40" fontId="4" fillId="0" borderId="10" xfId="52" applyNumberFormat="1" applyFont="1" applyBorder="1" applyAlignment="1">
      <alignment horizontal="justify" vertical="center" wrapText="1"/>
      <protection/>
    </xf>
    <xf numFmtId="40" fontId="4" fillId="33" borderId="10" xfId="52" applyNumberFormat="1" applyFont="1" applyFill="1" applyBorder="1" applyAlignment="1">
      <alignment horizontal="left"/>
      <protection/>
    </xf>
    <xf numFmtId="0" fontId="4" fillId="0" borderId="10" xfId="52" applyFont="1" applyBorder="1" applyAlignment="1">
      <alignment horizontal="justify" vertical="center" wrapText="1"/>
      <protection/>
    </xf>
    <xf numFmtId="40" fontId="4" fillId="0" borderId="10" xfId="0" applyNumberFormat="1" applyFont="1" applyBorder="1" applyAlignment="1">
      <alignment horizontal="left"/>
    </xf>
    <xf numFmtId="40" fontId="4" fillId="0" borderId="10" xfId="0" applyNumberFormat="1" applyFont="1" applyBorder="1" applyAlignment="1">
      <alignment horizontal="center"/>
    </xf>
    <xf numFmtId="39" fontId="4" fillId="0" borderId="10" xfId="52" applyNumberFormat="1" applyFont="1" applyBorder="1" applyAlignment="1">
      <alignment/>
      <protection/>
    </xf>
    <xf numFmtId="40" fontId="5" fillId="0" borderId="10" xfId="0" applyNumberFormat="1" applyFont="1" applyBorder="1" applyAlignment="1">
      <alignment horizontal="left"/>
    </xf>
    <xf numFmtId="40" fontId="39" fillId="0" borderId="10" xfId="0" applyNumberFormat="1" applyFont="1" applyBorder="1" applyAlignment="1">
      <alignment horizontal="left"/>
    </xf>
    <xf numFmtId="40" fontId="4" fillId="34" borderId="10" xfId="52" applyNumberFormat="1" applyFont="1" applyFill="1" applyBorder="1" applyAlignment="1">
      <alignment horizontal="left"/>
      <protection/>
    </xf>
    <xf numFmtId="40" fontId="4" fillId="34" borderId="10" xfId="52" applyNumberFormat="1" applyFont="1" applyFill="1" applyBorder="1" applyAlignment="1">
      <alignment horizontal="center"/>
      <protection/>
    </xf>
    <xf numFmtId="40" fontId="4" fillId="34" borderId="10" xfId="52" applyNumberFormat="1" applyFont="1" applyFill="1" applyBorder="1" applyAlignment="1">
      <alignment/>
      <protection/>
    </xf>
    <xf numFmtId="14" fontId="39" fillId="0" borderId="0" xfId="52" applyNumberFormat="1" applyAlignme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_Analisis Nomina y Flujo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1476375</xdr:colOff>
      <xdr:row>263</xdr:row>
      <xdr:rowOff>0</xdr:rowOff>
    </xdr:from>
    <xdr:ext cx="180975" cy="219075"/>
    <xdr:sp fLocksText="0">
      <xdr:nvSpPr>
        <xdr:cNvPr id="1" name="1 CuadroTexto"/>
        <xdr:cNvSpPr txBox="1">
          <a:spLocks noChangeArrowheads="1"/>
        </xdr:cNvSpPr>
      </xdr:nvSpPr>
      <xdr:spPr>
        <a:xfrm>
          <a:off x="6238875" y="5364480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263</xdr:row>
      <xdr:rowOff>0</xdr:rowOff>
    </xdr:from>
    <xdr:ext cx="180975" cy="219075"/>
    <xdr:sp fLocksText="0">
      <xdr:nvSpPr>
        <xdr:cNvPr id="2" name="2 CuadroTexto"/>
        <xdr:cNvSpPr txBox="1">
          <a:spLocks noChangeArrowheads="1"/>
        </xdr:cNvSpPr>
      </xdr:nvSpPr>
      <xdr:spPr>
        <a:xfrm>
          <a:off x="6238875" y="5364480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3"/>
  <sheetViews>
    <sheetView tabSelected="1" zoomScale="70" zoomScaleNormal="70" zoomScalePageLayoutView="75" workbookViewId="0" topLeftCell="A1">
      <selection activeCell="A1" sqref="A1:IV350"/>
    </sheetView>
  </sheetViews>
  <sheetFormatPr defaultColWidth="11.421875" defaultRowHeight="12.75"/>
  <cols>
    <col min="1" max="1" width="11.421875" style="1" customWidth="1"/>
    <col min="2" max="2" width="60.00390625" style="1" bestFit="1" customWidth="1"/>
    <col min="3" max="3" width="54.8515625" style="1" customWidth="1"/>
    <col min="4" max="4" width="26.8515625" style="1" customWidth="1"/>
    <col min="5" max="5" width="15.140625" style="1" customWidth="1"/>
    <col min="6" max="6" width="12.421875" style="1" customWidth="1"/>
    <col min="7" max="7" width="13.8515625" style="1" customWidth="1"/>
    <col min="8" max="8" width="16.140625" style="1" customWidth="1"/>
    <col min="9" max="10" width="15.57421875" style="1" customWidth="1"/>
    <col min="11" max="11" width="13.8515625" style="1" customWidth="1"/>
    <col min="12" max="13" width="12.8515625" style="1" customWidth="1"/>
    <col min="14" max="14" width="14.421875" style="1" customWidth="1"/>
    <col min="15" max="15" width="16.421875" style="1" customWidth="1"/>
    <col min="16" max="16384" width="11.421875" style="1" customWidth="1"/>
  </cols>
  <sheetData>
    <row r="1" spans="1:15" ht="15.75">
      <c r="A1" t="s">
        <v>360</v>
      </c>
      <c r="B1" t="s">
        <v>361</v>
      </c>
      <c r="C1" t="s">
        <v>362</v>
      </c>
      <c r="D1" t="s">
        <v>363</v>
      </c>
      <c r="E1" t="s">
        <v>364</v>
      </c>
      <c r="F1" t="s">
        <v>0</v>
      </c>
      <c r="G1" t="s">
        <v>1</v>
      </c>
      <c r="H1" t="s">
        <v>365</v>
      </c>
      <c r="I1" t="s">
        <v>2</v>
      </c>
      <c r="J1" t="s">
        <v>366</v>
      </c>
      <c r="K1" t="s">
        <v>367</v>
      </c>
      <c r="L1" t="s">
        <v>368</v>
      </c>
      <c r="M1" t="s">
        <v>369</v>
      </c>
      <c r="N1" t="s">
        <v>370</v>
      </c>
      <c r="O1" t="s">
        <v>371</v>
      </c>
    </row>
    <row r="2" spans="1:15" ht="15.75">
      <c r="A2" s="44">
        <v>42633</v>
      </c>
      <c r="B2" s="2" t="s">
        <v>3</v>
      </c>
      <c r="C2" s="3" t="s">
        <v>4</v>
      </c>
      <c r="D2" s="4" t="s">
        <v>5</v>
      </c>
      <c r="E2" s="5">
        <v>448851.72464752704</v>
      </c>
      <c r="F2" s="5">
        <v>2995.92</v>
      </c>
      <c r="G2" s="5">
        <v>5656.77</v>
      </c>
      <c r="H2" s="5">
        <f>E2-F2-G2</f>
        <v>440199.03464752703</v>
      </c>
      <c r="I2" s="5">
        <v>98823.03</v>
      </c>
      <c r="J2" s="5">
        <v>0</v>
      </c>
      <c r="K2" s="5">
        <v>0</v>
      </c>
      <c r="L2" s="5">
        <v>0</v>
      </c>
      <c r="M2" s="5">
        <v>0</v>
      </c>
      <c r="N2" s="5">
        <f aca="true" t="shared" si="0" ref="N2:N33">SUM(F2+G2+I2+L2)</f>
        <v>107475.72</v>
      </c>
      <c r="O2" s="5">
        <f aca="true" t="shared" si="1" ref="O2:O33">SUM(E2-N2)</f>
        <v>341376.004647527</v>
      </c>
    </row>
    <row r="3" spans="1:15" ht="15.75">
      <c r="A3" s="44">
        <v>42633</v>
      </c>
      <c r="B3" s="2" t="s">
        <v>3</v>
      </c>
      <c r="C3" s="3" t="s">
        <v>6</v>
      </c>
      <c r="D3" s="4" t="s">
        <v>7</v>
      </c>
      <c r="E3" s="5">
        <v>403966.5521827744</v>
      </c>
      <c r="F3" s="5">
        <v>2995.92</v>
      </c>
      <c r="G3" s="5">
        <v>5656.77</v>
      </c>
      <c r="H3" s="5">
        <f>E3-F3-G3</f>
        <v>395313.8621827744</v>
      </c>
      <c r="I3" s="5">
        <v>87601.74</v>
      </c>
      <c r="J3" s="5">
        <v>0</v>
      </c>
      <c r="K3" s="5">
        <v>0</v>
      </c>
      <c r="L3" s="5">
        <v>0</v>
      </c>
      <c r="M3" s="5">
        <v>0</v>
      </c>
      <c r="N3" s="5">
        <f t="shared" si="0"/>
        <v>96254.43000000001</v>
      </c>
      <c r="O3" s="5">
        <f t="shared" si="1"/>
        <v>307712.1221827744</v>
      </c>
    </row>
    <row r="4" spans="1:15" ht="15.75">
      <c r="A4" s="44">
        <v>42633</v>
      </c>
      <c r="B4" s="2" t="s">
        <v>3</v>
      </c>
      <c r="C4" s="3" t="s">
        <v>8</v>
      </c>
      <c r="D4" s="4" t="s">
        <v>7</v>
      </c>
      <c r="E4" s="5">
        <v>403966.5521827744</v>
      </c>
      <c r="F4" s="5">
        <v>2995.92</v>
      </c>
      <c r="G4" s="5">
        <v>5656.77</v>
      </c>
      <c r="H4" s="5">
        <f>E4-F4-G4</f>
        <v>395313.8621827744</v>
      </c>
      <c r="I4" s="5">
        <v>87601.74</v>
      </c>
      <c r="J4" s="5">
        <v>0</v>
      </c>
      <c r="K4" s="5">
        <v>0</v>
      </c>
      <c r="L4" s="5">
        <v>0</v>
      </c>
      <c r="M4" s="5">
        <v>0</v>
      </c>
      <c r="N4" s="5">
        <f t="shared" si="0"/>
        <v>96254.43000000001</v>
      </c>
      <c r="O4" s="5">
        <f t="shared" si="1"/>
        <v>307712.1221827744</v>
      </c>
    </row>
    <row r="5" spans="1:15" ht="15.75">
      <c r="A5" s="44">
        <v>42633</v>
      </c>
      <c r="B5" s="2" t="s">
        <v>3</v>
      </c>
      <c r="C5" s="3" t="s">
        <v>9</v>
      </c>
      <c r="D5" s="4" t="s">
        <v>7</v>
      </c>
      <c r="E5" s="5">
        <v>403966.5521827744</v>
      </c>
      <c r="F5" s="5">
        <v>2995.92</v>
      </c>
      <c r="G5" s="5">
        <v>5656.77</v>
      </c>
      <c r="H5" s="5">
        <f>E5-F5-G5</f>
        <v>395313.8621827744</v>
      </c>
      <c r="I5" s="5">
        <v>87601.74</v>
      </c>
      <c r="J5" s="5">
        <v>0</v>
      </c>
      <c r="K5" s="5">
        <v>0</v>
      </c>
      <c r="L5" s="5">
        <v>0</v>
      </c>
      <c r="M5" s="5">
        <v>0</v>
      </c>
      <c r="N5" s="5">
        <f t="shared" si="0"/>
        <v>96254.43000000001</v>
      </c>
      <c r="O5" s="5">
        <f t="shared" si="1"/>
        <v>307712.1221827744</v>
      </c>
    </row>
    <row r="6" spans="1:15" ht="15.75">
      <c r="A6" s="44">
        <v>42633</v>
      </c>
      <c r="B6" s="2" t="s">
        <v>3</v>
      </c>
      <c r="C6" s="3" t="s">
        <v>10</v>
      </c>
      <c r="D6" s="4" t="s">
        <v>7</v>
      </c>
      <c r="E6" s="5">
        <v>403966.5521827744</v>
      </c>
      <c r="F6" s="5">
        <v>2995.92</v>
      </c>
      <c r="G6" s="5">
        <v>5656.77</v>
      </c>
      <c r="H6" s="5">
        <f>E6-F6-G6</f>
        <v>395313.8621827744</v>
      </c>
      <c r="I6" s="5">
        <v>87601.74</v>
      </c>
      <c r="J6" s="5">
        <v>0</v>
      </c>
      <c r="K6" s="5">
        <v>0</v>
      </c>
      <c r="L6" s="5">
        <v>0</v>
      </c>
      <c r="M6" s="5">
        <v>0</v>
      </c>
      <c r="N6" s="5">
        <f t="shared" si="0"/>
        <v>96254.43000000001</v>
      </c>
      <c r="O6" s="5">
        <f t="shared" si="1"/>
        <v>307712.1221827744</v>
      </c>
    </row>
    <row r="7" spans="1:15" ht="15.75">
      <c r="A7" s="44">
        <v>42633</v>
      </c>
      <c r="B7" s="6" t="s">
        <v>11</v>
      </c>
      <c r="C7" s="9" t="s">
        <v>12</v>
      </c>
      <c r="D7" s="10" t="s">
        <v>13</v>
      </c>
      <c r="E7" s="5">
        <v>161306.088545205</v>
      </c>
      <c r="F7" s="5">
        <v>2995.92</v>
      </c>
      <c r="G7" s="5">
        <v>4629.48</v>
      </c>
      <c r="H7" s="5">
        <f>SUM(E7-F7-G7-L7)</f>
        <v>152765.92854520498</v>
      </c>
      <c r="I7" s="5">
        <v>26964.75</v>
      </c>
      <c r="J7" s="5">
        <v>0</v>
      </c>
      <c r="K7" s="5">
        <v>0</v>
      </c>
      <c r="L7" s="5">
        <v>914.76</v>
      </c>
      <c r="M7" s="5">
        <v>0</v>
      </c>
      <c r="N7" s="5">
        <f t="shared" si="0"/>
        <v>35504.91</v>
      </c>
      <c r="O7" s="5">
        <f t="shared" si="1"/>
        <v>125801.17854520501</v>
      </c>
    </row>
    <row r="8" spans="1:15" ht="15.75">
      <c r="A8" s="44">
        <v>42633</v>
      </c>
      <c r="B8" s="6" t="s">
        <v>11</v>
      </c>
      <c r="C8" s="9" t="s">
        <v>14</v>
      </c>
      <c r="D8" s="10" t="s">
        <v>15</v>
      </c>
      <c r="E8" s="5">
        <v>147113.75</v>
      </c>
      <c r="F8" s="5">
        <v>2995.92</v>
      </c>
      <c r="G8" s="5">
        <v>4222.16</v>
      </c>
      <c r="H8" s="5">
        <f>E8-F8-G8</f>
        <v>139895.66999999998</v>
      </c>
      <c r="I8" s="5">
        <v>23747.19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30965.269999999997</v>
      </c>
      <c r="O8" s="5">
        <f t="shared" si="1"/>
        <v>116148.48000000001</v>
      </c>
    </row>
    <row r="9" spans="1:15" ht="15.75">
      <c r="A9" s="44">
        <v>42633</v>
      </c>
      <c r="B9" s="6" t="s">
        <v>11</v>
      </c>
      <c r="C9" s="11" t="s">
        <v>16</v>
      </c>
      <c r="D9" s="10" t="s">
        <v>17</v>
      </c>
      <c r="E9" s="5">
        <v>58070.19187627382</v>
      </c>
      <c r="F9" s="5">
        <v>1765.33</v>
      </c>
      <c r="G9" s="5">
        <v>1666.61</v>
      </c>
      <c r="H9" s="5">
        <f>E9-F9-G9</f>
        <v>54638.25187627382</v>
      </c>
      <c r="I9" s="5">
        <v>3253.63</v>
      </c>
      <c r="J9" s="5">
        <v>0</v>
      </c>
      <c r="K9" s="5">
        <v>0</v>
      </c>
      <c r="L9" s="5">
        <v>0</v>
      </c>
      <c r="M9" s="5">
        <v>0</v>
      </c>
      <c r="N9" s="5">
        <f t="shared" si="0"/>
        <v>6685.57</v>
      </c>
      <c r="O9" s="5">
        <f t="shared" si="1"/>
        <v>51384.62187627382</v>
      </c>
    </row>
    <row r="10" spans="1:15" ht="15.75">
      <c r="A10" s="44">
        <v>42633</v>
      </c>
      <c r="B10" s="6" t="s">
        <v>11</v>
      </c>
      <c r="C10" s="9" t="s">
        <v>18</v>
      </c>
      <c r="D10" s="10" t="s">
        <v>17</v>
      </c>
      <c r="E10" s="5">
        <v>58070.193</v>
      </c>
      <c r="F10" s="5">
        <v>1765.33</v>
      </c>
      <c r="G10" s="5">
        <v>1666.61</v>
      </c>
      <c r="H10" s="5">
        <f>E10-F10-G10</f>
        <v>54638.253</v>
      </c>
      <c r="I10" s="5">
        <v>3253.63</v>
      </c>
      <c r="J10" s="5">
        <v>0</v>
      </c>
      <c r="K10" s="5">
        <v>0</v>
      </c>
      <c r="L10" s="5">
        <v>0</v>
      </c>
      <c r="M10" s="5">
        <v>0</v>
      </c>
      <c r="N10" s="5">
        <f t="shared" si="0"/>
        <v>6685.57</v>
      </c>
      <c r="O10" s="5">
        <f t="shared" si="1"/>
        <v>51384.623</v>
      </c>
    </row>
    <row r="11" spans="1:15" ht="15.75">
      <c r="A11" s="44">
        <v>42633</v>
      </c>
      <c r="B11" s="6" t="s">
        <v>11</v>
      </c>
      <c r="C11" s="9" t="s">
        <v>19</v>
      </c>
      <c r="D11" s="10" t="s">
        <v>20</v>
      </c>
      <c r="E11" s="5">
        <v>77426.92</v>
      </c>
      <c r="F11" s="5">
        <v>2353.78</v>
      </c>
      <c r="G11" s="5">
        <v>2222.15</v>
      </c>
      <c r="H11" s="5">
        <f>E11-F11-G11</f>
        <v>72850.99</v>
      </c>
      <c r="I11" s="5">
        <v>6986.02</v>
      </c>
      <c r="J11" s="5">
        <v>0</v>
      </c>
      <c r="K11" s="5">
        <v>0</v>
      </c>
      <c r="L11" s="5">
        <v>0</v>
      </c>
      <c r="M11" s="5">
        <v>0</v>
      </c>
      <c r="N11" s="5">
        <f t="shared" si="0"/>
        <v>11561.95</v>
      </c>
      <c r="O11" s="5">
        <f t="shared" si="1"/>
        <v>65864.97</v>
      </c>
    </row>
    <row r="12" spans="1:15" ht="15.75">
      <c r="A12" s="44">
        <v>42633</v>
      </c>
      <c r="B12" s="6" t="s">
        <v>11</v>
      </c>
      <c r="C12" s="12" t="s">
        <v>21</v>
      </c>
      <c r="D12" s="13" t="s">
        <v>22</v>
      </c>
      <c r="E12" s="5">
        <v>58070.19187627382</v>
      </c>
      <c r="F12" s="5">
        <v>1765.33</v>
      </c>
      <c r="G12" s="5">
        <v>1666.61</v>
      </c>
      <c r="H12" s="5">
        <f>E12-F12-G12</f>
        <v>54638.25187627382</v>
      </c>
      <c r="I12" s="5">
        <v>3253.63</v>
      </c>
      <c r="J12" s="5">
        <v>0</v>
      </c>
      <c r="K12" s="5">
        <v>0</v>
      </c>
      <c r="L12" s="5">
        <v>0</v>
      </c>
      <c r="M12" s="5">
        <v>0</v>
      </c>
      <c r="N12" s="5">
        <f t="shared" si="0"/>
        <v>6685.57</v>
      </c>
      <c r="O12" s="5">
        <f t="shared" si="1"/>
        <v>51384.62187627382</v>
      </c>
    </row>
    <row r="13" spans="1:15" ht="15.75">
      <c r="A13" s="44">
        <v>42633</v>
      </c>
      <c r="B13" s="6" t="s">
        <v>11</v>
      </c>
      <c r="C13" s="9" t="s">
        <v>23</v>
      </c>
      <c r="D13" s="10" t="s">
        <v>24</v>
      </c>
      <c r="E13" s="5">
        <v>32261.217709041004</v>
      </c>
      <c r="F13" s="5">
        <v>980.74</v>
      </c>
      <c r="G13" s="5">
        <v>925.9</v>
      </c>
      <c r="H13" s="5">
        <f>SUM(E13-F13-G13-L13)</f>
        <v>28525.057709041</v>
      </c>
      <c r="I13" s="5">
        <v>0</v>
      </c>
      <c r="J13" s="5">
        <v>0</v>
      </c>
      <c r="K13" s="5">
        <v>0</v>
      </c>
      <c r="L13" s="5">
        <v>1829.52</v>
      </c>
      <c r="M13" s="5">
        <v>0</v>
      </c>
      <c r="N13" s="5">
        <f t="shared" si="0"/>
        <v>3736.16</v>
      </c>
      <c r="O13" s="5">
        <f t="shared" si="1"/>
        <v>28525.057709041004</v>
      </c>
    </row>
    <row r="14" spans="1:15" ht="15.75">
      <c r="A14" s="44">
        <v>42633</v>
      </c>
      <c r="B14" s="6" t="s">
        <v>11</v>
      </c>
      <c r="C14" s="9" t="s">
        <v>25</v>
      </c>
      <c r="D14" s="10" t="s">
        <v>26</v>
      </c>
      <c r="E14" s="5">
        <v>96783.65312712303</v>
      </c>
      <c r="F14" s="5">
        <v>2942.22</v>
      </c>
      <c r="G14" s="5">
        <v>2777.69</v>
      </c>
      <c r="H14" s="5">
        <f>E14-F14-G14</f>
        <v>91063.74312712303</v>
      </c>
      <c r="I14" s="5">
        <v>11539.21</v>
      </c>
      <c r="J14" s="5">
        <v>0</v>
      </c>
      <c r="K14" s="5">
        <v>0</v>
      </c>
      <c r="L14" s="5">
        <v>0</v>
      </c>
      <c r="M14" s="5">
        <v>0</v>
      </c>
      <c r="N14" s="5">
        <f t="shared" si="0"/>
        <v>17259.12</v>
      </c>
      <c r="O14" s="5">
        <f t="shared" si="1"/>
        <v>79524.53312712304</v>
      </c>
    </row>
    <row r="15" spans="1:15" ht="15.75">
      <c r="A15" s="44">
        <v>42633</v>
      </c>
      <c r="B15" s="6" t="s">
        <v>11</v>
      </c>
      <c r="C15" s="9" t="s">
        <v>27</v>
      </c>
      <c r="D15" s="10" t="s">
        <v>26</v>
      </c>
      <c r="E15" s="5">
        <v>96783.65312712303</v>
      </c>
      <c r="F15" s="5">
        <v>2942.22</v>
      </c>
      <c r="G15" s="5">
        <v>2777.69</v>
      </c>
      <c r="H15" s="5">
        <f>E15-F15-G15</f>
        <v>91063.74312712303</v>
      </c>
      <c r="I15" s="5">
        <v>11539.21</v>
      </c>
      <c r="J15" s="5">
        <v>0</v>
      </c>
      <c r="K15" s="5">
        <v>0</v>
      </c>
      <c r="L15" s="5">
        <v>0</v>
      </c>
      <c r="M15" s="5">
        <v>0</v>
      </c>
      <c r="N15" s="5">
        <f t="shared" si="0"/>
        <v>17259.12</v>
      </c>
      <c r="O15" s="5">
        <f t="shared" si="1"/>
        <v>79524.53312712304</v>
      </c>
    </row>
    <row r="16" spans="1:15" ht="15.75">
      <c r="A16" s="44">
        <v>42633</v>
      </c>
      <c r="B16" s="6" t="s">
        <v>11</v>
      </c>
      <c r="C16" s="9" t="s">
        <v>28</v>
      </c>
      <c r="D16" s="10" t="s">
        <v>26</v>
      </c>
      <c r="E16" s="5">
        <v>96783.6528449</v>
      </c>
      <c r="F16" s="5">
        <v>2942.22</v>
      </c>
      <c r="G16" s="5">
        <v>2777.69</v>
      </c>
      <c r="H16" s="5">
        <f>SUM(E16-F16-G16-L16)</f>
        <v>90148.9828449</v>
      </c>
      <c r="I16" s="5">
        <v>11310.52</v>
      </c>
      <c r="J16" s="5">
        <v>0</v>
      </c>
      <c r="K16" s="5">
        <v>0</v>
      </c>
      <c r="L16" s="5">
        <v>914.76</v>
      </c>
      <c r="M16" s="5">
        <v>0</v>
      </c>
      <c r="N16" s="5">
        <f t="shared" si="0"/>
        <v>17945.19</v>
      </c>
      <c r="O16" s="5">
        <f t="shared" si="1"/>
        <v>78838.4628449</v>
      </c>
    </row>
    <row r="17" spans="1:15" ht="15.75">
      <c r="A17" s="44">
        <v>42633</v>
      </c>
      <c r="B17" s="6" t="s">
        <v>11</v>
      </c>
      <c r="C17" s="9" t="s">
        <v>29</v>
      </c>
      <c r="D17" s="10" t="s">
        <v>26</v>
      </c>
      <c r="E17" s="5">
        <v>96783.6528449</v>
      </c>
      <c r="F17" s="5">
        <v>2942.22</v>
      </c>
      <c r="G17" s="5">
        <v>2777.69</v>
      </c>
      <c r="H17" s="5">
        <f>SUM(E17-F17-G17-L17)</f>
        <v>91063.7428449</v>
      </c>
      <c r="I17" s="5">
        <v>11539.21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17259.12</v>
      </c>
      <c r="O17" s="5">
        <f t="shared" si="1"/>
        <v>79524.53284490001</v>
      </c>
    </row>
    <row r="18" spans="1:15" ht="15.75">
      <c r="A18" s="44">
        <v>42633</v>
      </c>
      <c r="B18" s="6" t="s">
        <v>11</v>
      </c>
      <c r="C18" s="9" t="s">
        <v>30</v>
      </c>
      <c r="D18" s="10" t="s">
        <v>31</v>
      </c>
      <c r="E18" s="5">
        <v>47746.61</v>
      </c>
      <c r="F18" s="5">
        <v>1451.5</v>
      </c>
      <c r="G18" s="5">
        <v>1370.33</v>
      </c>
      <c r="H18" s="5">
        <f>E18-F18-G18</f>
        <v>44924.78</v>
      </c>
      <c r="I18" s="5">
        <v>1622.7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4444.53</v>
      </c>
      <c r="O18" s="5">
        <f t="shared" si="1"/>
        <v>43302.08</v>
      </c>
    </row>
    <row r="19" spans="1:15" ht="15.75">
      <c r="A19" s="44">
        <v>42633</v>
      </c>
      <c r="B19" s="6" t="s">
        <v>11</v>
      </c>
      <c r="C19" s="9" t="s">
        <v>32</v>
      </c>
      <c r="D19" s="10" t="s">
        <v>33</v>
      </c>
      <c r="E19" s="5">
        <v>34842.11</v>
      </c>
      <c r="F19" s="5">
        <v>1059.2</v>
      </c>
      <c r="G19" s="5">
        <v>999.97</v>
      </c>
      <c r="H19" s="5">
        <f>E19-F19-G19</f>
        <v>32782.94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2059.17</v>
      </c>
      <c r="O19" s="5">
        <f t="shared" si="1"/>
        <v>32782.94</v>
      </c>
    </row>
    <row r="20" spans="1:15" ht="15.75">
      <c r="A20" s="44">
        <v>42633</v>
      </c>
      <c r="B20" s="6" t="s">
        <v>34</v>
      </c>
      <c r="C20" s="9" t="s">
        <v>35</v>
      </c>
      <c r="D20" s="10" t="s">
        <v>36</v>
      </c>
      <c r="E20" s="5">
        <v>96783.65312712303</v>
      </c>
      <c r="F20" s="5">
        <v>2942.22</v>
      </c>
      <c r="G20" s="5">
        <v>2777.69</v>
      </c>
      <c r="H20" s="5">
        <f>E20-F20-G20</f>
        <v>91063.74312712303</v>
      </c>
      <c r="I20" s="5">
        <v>11539.21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17259.12</v>
      </c>
      <c r="O20" s="5">
        <f t="shared" si="1"/>
        <v>79524.53312712304</v>
      </c>
    </row>
    <row r="21" spans="1:15" ht="15.75">
      <c r="A21" s="44">
        <v>42633</v>
      </c>
      <c r="B21" s="6" t="s">
        <v>34</v>
      </c>
      <c r="C21" s="9" t="s">
        <v>37</v>
      </c>
      <c r="D21" s="10" t="s">
        <v>38</v>
      </c>
      <c r="E21" s="5">
        <v>96783.65312712303</v>
      </c>
      <c r="F21" s="5">
        <v>2942.22</v>
      </c>
      <c r="G21" s="5">
        <v>2777.69</v>
      </c>
      <c r="H21" s="5">
        <f>E21-F21-G21</f>
        <v>91063.74312712303</v>
      </c>
      <c r="I21" s="5">
        <v>11539.21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17259.12</v>
      </c>
      <c r="O21" s="5">
        <f t="shared" si="1"/>
        <v>79524.53312712304</v>
      </c>
    </row>
    <row r="22" spans="1:15" ht="15.75">
      <c r="A22" s="44">
        <v>42633</v>
      </c>
      <c r="B22" s="6" t="s">
        <v>34</v>
      </c>
      <c r="C22" s="9" t="s">
        <v>39</v>
      </c>
      <c r="D22" s="10" t="s">
        <v>38</v>
      </c>
      <c r="E22" s="5">
        <v>96783.65312712303</v>
      </c>
      <c r="F22" s="5">
        <v>2942.22</v>
      </c>
      <c r="G22" s="5">
        <v>2777.69</v>
      </c>
      <c r="H22" s="5">
        <f>E22-F22-G22</f>
        <v>91063.74312712303</v>
      </c>
      <c r="I22" s="5">
        <v>11539.21</v>
      </c>
      <c r="J22" s="5">
        <v>0</v>
      </c>
      <c r="K22" s="5">
        <v>0</v>
      </c>
      <c r="L22" s="5">
        <v>0</v>
      </c>
      <c r="M22" s="5">
        <v>0</v>
      </c>
      <c r="N22" s="5">
        <f t="shared" si="0"/>
        <v>17259.12</v>
      </c>
      <c r="O22" s="5">
        <f t="shared" si="1"/>
        <v>79524.53312712304</v>
      </c>
    </row>
    <row r="23" spans="1:15" ht="15.75">
      <c r="A23" s="44">
        <v>42633</v>
      </c>
      <c r="B23" s="6" t="s">
        <v>34</v>
      </c>
      <c r="C23" s="9" t="s">
        <v>40</v>
      </c>
      <c r="D23" s="10" t="s">
        <v>15</v>
      </c>
      <c r="E23" s="5">
        <v>147113.75</v>
      </c>
      <c r="F23" s="5">
        <v>2995.92</v>
      </c>
      <c r="G23" s="5">
        <v>4222.16</v>
      </c>
      <c r="H23" s="5">
        <f>E23-F23-G23-L23</f>
        <v>138980.90999999997</v>
      </c>
      <c r="I23" s="5">
        <v>23518.5</v>
      </c>
      <c r="J23" s="5">
        <v>0</v>
      </c>
      <c r="K23" s="5">
        <v>0</v>
      </c>
      <c r="L23" s="14">
        <v>914.76</v>
      </c>
      <c r="M23" s="5">
        <v>0</v>
      </c>
      <c r="N23" s="5">
        <f t="shared" si="0"/>
        <v>31651.34</v>
      </c>
      <c r="O23" s="5">
        <f t="shared" si="1"/>
        <v>115462.41</v>
      </c>
    </row>
    <row r="24" spans="1:15" ht="15.75">
      <c r="A24" s="44">
        <v>42633</v>
      </c>
      <c r="B24" s="6" t="s">
        <v>34</v>
      </c>
      <c r="C24" s="11" t="s">
        <v>41</v>
      </c>
      <c r="D24" s="10" t="s">
        <v>20</v>
      </c>
      <c r="E24" s="5">
        <v>77426.9199221</v>
      </c>
      <c r="F24" s="5">
        <v>2353.78</v>
      </c>
      <c r="G24" s="5">
        <v>2222.15</v>
      </c>
      <c r="H24" s="5">
        <f>E24-F24-G24</f>
        <v>72850.98992210001</v>
      </c>
      <c r="I24" s="5">
        <v>6986.02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11561.95</v>
      </c>
      <c r="O24" s="5">
        <f t="shared" si="1"/>
        <v>65864.9699221</v>
      </c>
    </row>
    <row r="25" spans="1:15" ht="15.75">
      <c r="A25" s="44">
        <v>42633</v>
      </c>
      <c r="B25" s="6" t="s">
        <v>34</v>
      </c>
      <c r="C25" s="9" t="s">
        <v>42</v>
      </c>
      <c r="D25" s="10" t="s">
        <v>22</v>
      </c>
      <c r="E25" s="5">
        <v>58070.19187627382</v>
      </c>
      <c r="F25" s="5">
        <v>1765.33</v>
      </c>
      <c r="G25" s="5">
        <v>1666.61</v>
      </c>
      <c r="H25" s="5">
        <f>SUM(E25-F25-G25-L25)</f>
        <v>53723.491876273816</v>
      </c>
      <c r="I25" s="5">
        <v>3070.68</v>
      </c>
      <c r="J25" s="5">
        <v>0</v>
      </c>
      <c r="K25" s="5">
        <v>0</v>
      </c>
      <c r="L25" s="5">
        <v>914.76</v>
      </c>
      <c r="M25" s="5">
        <v>0</v>
      </c>
      <c r="N25" s="5">
        <f t="shared" si="0"/>
        <v>7417.379999999999</v>
      </c>
      <c r="O25" s="5">
        <f t="shared" si="1"/>
        <v>50652.81187627382</v>
      </c>
    </row>
    <row r="26" spans="1:15" ht="15.75">
      <c r="A26" s="44">
        <v>42633</v>
      </c>
      <c r="B26" s="6" t="s">
        <v>34</v>
      </c>
      <c r="C26" s="9" t="s">
        <v>43</v>
      </c>
      <c r="D26" s="10" t="s">
        <v>44</v>
      </c>
      <c r="E26" s="5">
        <v>122592.62729435583</v>
      </c>
      <c r="F26" s="5">
        <v>2995.92</v>
      </c>
      <c r="G26" s="5">
        <v>3518.41</v>
      </c>
      <c r="H26" s="5">
        <f>E26-F26-G26</f>
        <v>116078.29729435583</v>
      </c>
      <c r="I26" s="5">
        <v>17792.85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24307.18</v>
      </c>
      <c r="O26" s="5">
        <f t="shared" si="1"/>
        <v>98285.44729435584</v>
      </c>
    </row>
    <row r="27" spans="1:15" ht="15.75">
      <c r="A27" s="44">
        <v>42633</v>
      </c>
      <c r="B27" s="15" t="s">
        <v>45</v>
      </c>
      <c r="C27" s="11" t="s">
        <v>46</v>
      </c>
      <c r="D27" s="10" t="s">
        <v>47</v>
      </c>
      <c r="E27" s="5">
        <v>147113.75</v>
      </c>
      <c r="F27" s="5">
        <v>2995.92</v>
      </c>
      <c r="G27" s="5">
        <v>4222.16</v>
      </c>
      <c r="H27" s="5">
        <f>SUM(E27-F27-G27)</f>
        <v>139895.66999999998</v>
      </c>
      <c r="I27" s="5">
        <v>23747.19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30965.269999999997</v>
      </c>
      <c r="O27" s="5">
        <f t="shared" si="1"/>
        <v>116148.48000000001</v>
      </c>
    </row>
    <row r="28" spans="1:15" ht="15.75">
      <c r="A28" s="44">
        <v>42633</v>
      </c>
      <c r="B28" s="15" t="s">
        <v>45</v>
      </c>
      <c r="C28" s="3" t="s">
        <v>48</v>
      </c>
      <c r="D28" s="10" t="s">
        <v>44</v>
      </c>
      <c r="E28" s="5">
        <v>122592.63</v>
      </c>
      <c r="F28" s="5">
        <v>2995.92</v>
      </c>
      <c r="G28" s="5">
        <v>3518.41</v>
      </c>
      <c r="H28" s="5">
        <f>E28-F28-G28</f>
        <v>116078.3</v>
      </c>
      <c r="I28" s="5">
        <v>17792.85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24307.18</v>
      </c>
      <c r="O28" s="5">
        <f t="shared" si="1"/>
        <v>98285.45000000001</v>
      </c>
    </row>
    <row r="29" spans="1:15" ht="15.75">
      <c r="A29" s="44">
        <v>42633</v>
      </c>
      <c r="B29" s="15" t="s">
        <v>45</v>
      </c>
      <c r="C29" s="11" t="s">
        <v>49</v>
      </c>
      <c r="D29" s="10" t="s">
        <v>20</v>
      </c>
      <c r="E29" s="5">
        <v>77426.92250169841</v>
      </c>
      <c r="F29" s="5">
        <v>2353.78</v>
      </c>
      <c r="G29" s="5">
        <v>2222.15</v>
      </c>
      <c r="H29" s="5">
        <f>SUM(E29-F29-G29-L29)</f>
        <v>71936.23250169843</v>
      </c>
      <c r="I29" s="5">
        <v>6757.33</v>
      </c>
      <c r="J29" s="5">
        <v>0</v>
      </c>
      <c r="K29" s="5">
        <v>0</v>
      </c>
      <c r="L29" s="5">
        <v>914.76</v>
      </c>
      <c r="M29" s="5">
        <v>0</v>
      </c>
      <c r="N29" s="5">
        <f t="shared" si="0"/>
        <v>12248.02</v>
      </c>
      <c r="O29" s="5">
        <f t="shared" si="1"/>
        <v>65178.90250169841</v>
      </c>
    </row>
    <row r="30" spans="1:15" ht="15.75">
      <c r="A30" s="44">
        <v>42633</v>
      </c>
      <c r="B30" s="15" t="s">
        <v>45</v>
      </c>
      <c r="C30" s="9" t="s">
        <v>50</v>
      </c>
      <c r="D30" s="10" t="s">
        <v>22</v>
      </c>
      <c r="E30" s="5">
        <v>58070.19187627382</v>
      </c>
      <c r="F30" s="5">
        <v>1765.33</v>
      </c>
      <c r="G30" s="5">
        <v>1666.61</v>
      </c>
      <c r="H30" s="5">
        <f>SUM(E30-F30-G30-L30)</f>
        <v>54638.25187627382</v>
      </c>
      <c r="I30" s="5">
        <v>3253.63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6685.57</v>
      </c>
      <c r="O30" s="5">
        <f t="shared" si="1"/>
        <v>51384.62187627382</v>
      </c>
    </row>
    <row r="31" spans="1:15" ht="15.75">
      <c r="A31" s="44">
        <v>42633</v>
      </c>
      <c r="B31" s="15" t="s">
        <v>45</v>
      </c>
      <c r="C31" s="9" t="s">
        <v>51</v>
      </c>
      <c r="D31" s="10" t="s">
        <v>36</v>
      </c>
      <c r="E31" s="5">
        <v>96783.65312712303</v>
      </c>
      <c r="F31" s="5">
        <v>2942.22</v>
      </c>
      <c r="G31" s="5">
        <v>2777.69</v>
      </c>
      <c r="H31" s="5">
        <f>SUM(E31-F31-G31-L31)</f>
        <v>91063.74312712303</v>
      </c>
      <c r="I31" s="5">
        <v>11539.21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17259.12</v>
      </c>
      <c r="O31" s="5">
        <f t="shared" si="1"/>
        <v>79524.53312712304</v>
      </c>
    </row>
    <row r="32" spans="1:15" ht="15.75">
      <c r="A32" s="44">
        <v>42633</v>
      </c>
      <c r="B32" s="15" t="s">
        <v>45</v>
      </c>
      <c r="C32" s="3" t="s">
        <v>52</v>
      </c>
      <c r="D32" s="10" t="s">
        <v>36</v>
      </c>
      <c r="E32" s="5">
        <v>96783.65</v>
      </c>
      <c r="F32" s="5">
        <v>2942.22</v>
      </c>
      <c r="G32" s="5">
        <v>2777.69</v>
      </c>
      <c r="H32" s="5">
        <f>SUM(E32-F32-G32-L32)</f>
        <v>91063.73999999999</v>
      </c>
      <c r="I32" s="5">
        <v>11539.21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17259.12</v>
      </c>
      <c r="O32" s="5">
        <f t="shared" si="1"/>
        <v>79524.53</v>
      </c>
    </row>
    <row r="33" spans="1:15" ht="15.75">
      <c r="A33" s="44">
        <v>42633</v>
      </c>
      <c r="B33" s="15" t="s">
        <v>45</v>
      </c>
      <c r="C33" s="11" t="s">
        <v>53</v>
      </c>
      <c r="D33" s="10" t="s">
        <v>38</v>
      </c>
      <c r="E33" s="5">
        <v>96783.65</v>
      </c>
      <c r="F33" s="5">
        <v>2942.22</v>
      </c>
      <c r="G33" s="5">
        <v>2777.69</v>
      </c>
      <c r="H33" s="5">
        <f aca="true" t="shared" si="2" ref="H33:H42">E33-F33-G33</f>
        <v>91063.73999999999</v>
      </c>
      <c r="I33" s="5">
        <v>11539.21</v>
      </c>
      <c r="J33" s="5">
        <v>0</v>
      </c>
      <c r="K33" s="5">
        <v>0</v>
      </c>
      <c r="L33" s="5">
        <v>0</v>
      </c>
      <c r="M33" s="5">
        <v>0</v>
      </c>
      <c r="N33" s="5">
        <f t="shared" si="0"/>
        <v>17259.12</v>
      </c>
      <c r="O33" s="5">
        <f t="shared" si="1"/>
        <v>79524.53</v>
      </c>
    </row>
    <row r="34" spans="1:15" ht="15.75">
      <c r="A34" s="44">
        <v>42633</v>
      </c>
      <c r="B34" s="15" t="s">
        <v>45</v>
      </c>
      <c r="C34" s="9" t="s">
        <v>54</v>
      </c>
      <c r="D34" s="10" t="s">
        <v>33</v>
      </c>
      <c r="E34" s="5">
        <v>34842.11</v>
      </c>
      <c r="F34" s="5">
        <v>1059.2</v>
      </c>
      <c r="G34" s="5">
        <v>999.97</v>
      </c>
      <c r="H34" s="5">
        <f t="shared" si="2"/>
        <v>32782.94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aca="true" t="shared" si="3" ref="N34:N65">SUM(F34+G34+I34+L34)</f>
        <v>2059.17</v>
      </c>
      <c r="O34" s="5">
        <f aca="true" t="shared" si="4" ref="O34:O65">SUM(E34-N34)</f>
        <v>32782.94</v>
      </c>
    </row>
    <row r="35" spans="1:15" ht="15.75">
      <c r="A35" s="44">
        <v>42633</v>
      </c>
      <c r="B35" s="15" t="s">
        <v>45</v>
      </c>
      <c r="C35" s="9" t="s">
        <v>55</v>
      </c>
      <c r="D35" s="10" t="s">
        <v>56</v>
      </c>
      <c r="E35" s="5">
        <v>19356.730625424603</v>
      </c>
      <c r="F35" s="5">
        <v>588.44</v>
      </c>
      <c r="G35" s="5">
        <v>555.54</v>
      </c>
      <c r="H35" s="5">
        <f t="shared" si="2"/>
        <v>18212.750625424604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3"/>
        <v>1143.98</v>
      </c>
      <c r="O35" s="5">
        <f t="shared" si="4"/>
        <v>18212.750625424604</v>
      </c>
    </row>
    <row r="36" spans="1:15" ht="15.75">
      <c r="A36" s="44">
        <v>42633</v>
      </c>
      <c r="B36" s="15" t="s">
        <v>45</v>
      </c>
      <c r="C36" s="9" t="s">
        <v>57</v>
      </c>
      <c r="D36" s="10" t="s">
        <v>56</v>
      </c>
      <c r="E36" s="5">
        <v>19356.73</v>
      </c>
      <c r="F36" s="5">
        <v>588.44</v>
      </c>
      <c r="G36" s="5">
        <v>555.54</v>
      </c>
      <c r="H36" s="5">
        <f t="shared" si="2"/>
        <v>18212.75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3"/>
        <v>1143.98</v>
      </c>
      <c r="O36" s="5">
        <f t="shared" si="4"/>
        <v>18212.75</v>
      </c>
    </row>
    <row r="37" spans="1:15" ht="15.75">
      <c r="A37" s="44">
        <v>42633</v>
      </c>
      <c r="B37" s="15" t="s">
        <v>45</v>
      </c>
      <c r="C37" s="9" t="s">
        <v>58</v>
      </c>
      <c r="D37" s="10" t="s">
        <v>56</v>
      </c>
      <c r="E37" s="5">
        <v>19356.731</v>
      </c>
      <c r="F37" s="5">
        <v>588.44</v>
      </c>
      <c r="G37" s="5">
        <v>555.54</v>
      </c>
      <c r="H37" s="5">
        <f t="shared" si="2"/>
        <v>18212.751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f t="shared" si="3"/>
        <v>1143.98</v>
      </c>
      <c r="O37" s="5">
        <f t="shared" si="4"/>
        <v>18212.751</v>
      </c>
    </row>
    <row r="38" spans="1:15" ht="15.75">
      <c r="A38" s="44">
        <v>42633</v>
      </c>
      <c r="B38" s="15" t="s">
        <v>45</v>
      </c>
      <c r="C38" s="9" t="s">
        <v>59</v>
      </c>
      <c r="D38" s="10" t="s">
        <v>31</v>
      </c>
      <c r="E38" s="5">
        <v>47746.61</v>
      </c>
      <c r="F38" s="5">
        <v>1451.5</v>
      </c>
      <c r="G38" s="5">
        <v>1370.33</v>
      </c>
      <c r="H38" s="5">
        <f t="shared" si="2"/>
        <v>44924.78</v>
      </c>
      <c r="I38" s="5">
        <v>1622.7</v>
      </c>
      <c r="J38" s="5">
        <v>0</v>
      </c>
      <c r="K38" s="5">
        <v>0</v>
      </c>
      <c r="L38" s="5">
        <v>0</v>
      </c>
      <c r="M38" s="5">
        <v>0</v>
      </c>
      <c r="N38" s="5">
        <f t="shared" si="3"/>
        <v>4444.53</v>
      </c>
      <c r="O38" s="5">
        <f t="shared" si="4"/>
        <v>43302.08</v>
      </c>
    </row>
    <row r="39" spans="1:15" ht="15.75">
      <c r="A39" s="44">
        <v>42633</v>
      </c>
      <c r="B39" s="15" t="s">
        <v>45</v>
      </c>
      <c r="C39" s="9" t="s">
        <v>60</v>
      </c>
      <c r="D39" s="10" t="s">
        <v>31</v>
      </c>
      <c r="E39" s="5">
        <v>47746.6085</v>
      </c>
      <c r="F39" s="5">
        <v>1451.5</v>
      </c>
      <c r="G39" s="5">
        <v>1370.33</v>
      </c>
      <c r="H39" s="5">
        <f t="shared" si="2"/>
        <v>44924.7785</v>
      </c>
      <c r="I39" s="5">
        <v>1622.7</v>
      </c>
      <c r="J39" s="5">
        <v>0</v>
      </c>
      <c r="K39" s="5">
        <v>0</v>
      </c>
      <c r="L39" s="5">
        <v>0</v>
      </c>
      <c r="M39" s="5">
        <v>0</v>
      </c>
      <c r="N39" s="5">
        <f t="shared" si="3"/>
        <v>4444.53</v>
      </c>
      <c r="O39" s="5">
        <f t="shared" si="4"/>
        <v>43302.0785</v>
      </c>
    </row>
    <row r="40" spans="1:15" ht="15.75">
      <c r="A40" s="44">
        <v>42633</v>
      </c>
      <c r="B40" s="15" t="s">
        <v>45</v>
      </c>
      <c r="C40" s="16" t="s">
        <v>61</v>
      </c>
      <c r="D40" s="10" t="s">
        <v>31</v>
      </c>
      <c r="E40" s="5">
        <v>47746.61</v>
      </c>
      <c r="F40" s="5">
        <v>1451.5</v>
      </c>
      <c r="G40" s="5">
        <v>1370.33</v>
      </c>
      <c r="H40" s="5">
        <f t="shared" si="2"/>
        <v>44924.78</v>
      </c>
      <c r="I40" s="5">
        <v>1622.7</v>
      </c>
      <c r="J40" s="5">
        <v>0</v>
      </c>
      <c r="K40" s="5">
        <v>0</v>
      </c>
      <c r="L40" s="5">
        <v>0</v>
      </c>
      <c r="M40" s="5">
        <v>0</v>
      </c>
      <c r="N40" s="5">
        <f t="shared" si="3"/>
        <v>4444.53</v>
      </c>
      <c r="O40" s="5">
        <f t="shared" si="4"/>
        <v>43302.08</v>
      </c>
    </row>
    <row r="41" spans="1:15" ht="15.75">
      <c r="A41" s="44">
        <v>42633</v>
      </c>
      <c r="B41" s="15" t="s">
        <v>45</v>
      </c>
      <c r="C41" s="9" t="s">
        <v>62</v>
      </c>
      <c r="D41" s="10" t="s">
        <v>31</v>
      </c>
      <c r="E41" s="5">
        <v>47746.6085</v>
      </c>
      <c r="F41" s="5">
        <v>1451.5</v>
      </c>
      <c r="G41" s="5">
        <v>1370.33</v>
      </c>
      <c r="H41" s="5">
        <f t="shared" si="2"/>
        <v>44924.7785</v>
      </c>
      <c r="I41" s="5">
        <v>1622.7</v>
      </c>
      <c r="J41" s="5">
        <v>0</v>
      </c>
      <c r="K41" s="5">
        <v>0</v>
      </c>
      <c r="L41" s="5">
        <v>0</v>
      </c>
      <c r="M41" s="5">
        <v>0</v>
      </c>
      <c r="N41" s="5">
        <f t="shared" si="3"/>
        <v>4444.53</v>
      </c>
      <c r="O41" s="5">
        <f t="shared" si="4"/>
        <v>43302.0785</v>
      </c>
    </row>
    <row r="42" spans="1:15" ht="15.75">
      <c r="A42" s="44">
        <v>42633</v>
      </c>
      <c r="B42" s="15" t="s">
        <v>45</v>
      </c>
      <c r="C42" s="9" t="s">
        <v>63</v>
      </c>
      <c r="D42" s="10" t="s">
        <v>31</v>
      </c>
      <c r="E42" s="5">
        <v>47746.6085</v>
      </c>
      <c r="F42" s="5">
        <v>1451.5</v>
      </c>
      <c r="G42" s="5">
        <v>1370.33</v>
      </c>
      <c r="H42" s="5">
        <f t="shared" si="2"/>
        <v>44924.7785</v>
      </c>
      <c r="I42" s="5">
        <v>1622.7</v>
      </c>
      <c r="J42" s="5">
        <v>0</v>
      </c>
      <c r="K42" s="5">
        <v>0</v>
      </c>
      <c r="L42" s="5">
        <v>0</v>
      </c>
      <c r="M42" s="5">
        <v>0</v>
      </c>
      <c r="N42" s="5">
        <f t="shared" si="3"/>
        <v>4444.53</v>
      </c>
      <c r="O42" s="5">
        <f t="shared" si="4"/>
        <v>43302.0785</v>
      </c>
    </row>
    <row r="43" spans="1:15" ht="15.75">
      <c r="A43" s="44">
        <v>42633</v>
      </c>
      <c r="B43" s="15" t="s">
        <v>64</v>
      </c>
      <c r="C43" s="9" t="s">
        <v>65</v>
      </c>
      <c r="D43" s="10" t="s">
        <v>66</v>
      </c>
      <c r="E43" s="5">
        <v>147113.75</v>
      </c>
      <c r="F43" s="5">
        <v>2995.92</v>
      </c>
      <c r="G43" s="5">
        <v>4222.16</v>
      </c>
      <c r="H43" s="5">
        <f>SUM(E43-F43-G43)</f>
        <v>139895.66999999998</v>
      </c>
      <c r="I43" s="5">
        <v>23747.19</v>
      </c>
      <c r="J43" s="5">
        <v>0</v>
      </c>
      <c r="K43" s="5">
        <v>0</v>
      </c>
      <c r="L43" s="5">
        <v>0</v>
      </c>
      <c r="M43" s="5">
        <v>0</v>
      </c>
      <c r="N43" s="5">
        <f t="shared" si="3"/>
        <v>30965.269999999997</v>
      </c>
      <c r="O43" s="5">
        <f t="shared" si="4"/>
        <v>116148.48000000001</v>
      </c>
    </row>
    <row r="44" spans="1:15" ht="15.75">
      <c r="A44" s="44">
        <v>42633</v>
      </c>
      <c r="B44" s="15" t="s">
        <v>64</v>
      </c>
      <c r="C44" s="17" t="s">
        <v>67</v>
      </c>
      <c r="D44" s="10" t="s">
        <v>36</v>
      </c>
      <c r="E44" s="5">
        <v>96783.65312712303</v>
      </c>
      <c r="F44" s="5">
        <v>2942.22</v>
      </c>
      <c r="G44" s="5">
        <v>2777.69</v>
      </c>
      <c r="H44" s="5">
        <f>E44-F44-G44</f>
        <v>91063.74312712303</v>
      </c>
      <c r="I44" s="5">
        <v>11539.21</v>
      </c>
      <c r="J44" s="5">
        <v>0</v>
      </c>
      <c r="K44" s="5">
        <v>0</v>
      </c>
      <c r="L44" s="5">
        <v>0</v>
      </c>
      <c r="M44" s="5">
        <v>0</v>
      </c>
      <c r="N44" s="5">
        <f t="shared" si="3"/>
        <v>17259.12</v>
      </c>
      <c r="O44" s="5">
        <f t="shared" si="4"/>
        <v>79524.53312712304</v>
      </c>
    </row>
    <row r="45" spans="1:15" ht="15.75">
      <c r="A45" s="44">
        <v>42633</v>
      </c>
      <c r="B45" s="15" t="s">
        <v>64</v>
      </c>
      <c r="C45" s="9" t="s">
        <v>68</v>
      </c>
      <c r="D45" s="10" t="s">
        <v>36</v>
      </c>
      <c r="E45" s="5">
        <v>96783.65312712303</v>
      </c>
      <c r="F45" s="5">
        <v>2942.22</v>
      </c>
      <c r="G45" s="5">
        <v>2777.69</v>
      </c>
      <c r="H45" s="5">
        <f>SUM(E45-F45-G45-L45)</f>
        <v>90148.98312712304</v>
      </c>
      <c r="I45" s="5">
        <v>11310.52</v>
      </c>
      <c r="J45" s="5">
        <v>0</v>
      </c>
      <c r="K45" s="5">
        <v>0</v>
      </c>
      <c r="L45" s="5">
        <v>914.76</v>
      </c>
      <c r="M45" s="5">
        <v>0</v>
      </c>
      <c r="N45" s="5">
        <f t="shared" si="3"/>
        <v>17945.19</v>
      </c>
      <c r="O45" s="5">
        <f t="shared" si="4"/>
        <v>78838.46312712303</v>
      </c>
    </row>
    <row r="46" spans="1:15" ht="15.75">
      <c r="A46" s="44">
        <v>42633</v>
      </c>
      <c r="B46" s="15" t="s">
        <v>64</v>
      </c>
      <c r="C46" s="9" t="s">
        <v>69</v>
      </c>
      <c r="D46" s="10" t="s">
        <v>38</v>
      </c>
      <c r="E46" s="5">
        <v>96783.65312712303</v>
      </c>
      <c r="F46" s="5">
        <v>2942.22</v>
      </c>
      <c r="G46" s="5">
        <v>2777.69</v>
      </c>
      <c r="H46" s="5">
        <f>E46-F46-G46</f>
        <v>91063.74312712303</v>
      </c>
      <c r="I46" s="5">
        <v>11539.21</v>
      </c>
      <c r="J46" s="5">
        <v>0</v>
      </c>
      <c r="K46" s="5">
        <v>0</v>
      </c>
      <c r="L46" s="5">
        <v>0</v>
      </c>
      <c r="M46" s="5">
        <v>0</v>
      </c>
      <c r="N46" s="5">
        <f t="shared" si="3"/>
        <v>17259.12</v>
      </c>
      <c r="O46" s="5">
        <f t="shared" si="4"/>
        <v>79524.53312712304</v>
      </c>
    </row>
    <row r="47" spans="1:15" ht="15.75">
      <c r="A47" s="44">
        <v>42633</v>
      </c>
      <c r="B47" s="15" t="s">
        <v>64</v>
      </c>
      <c r="C47" s="9" t="s">
        <v>70</v>
      </c>
      <c r="D47" s="10" t="s">
        <v>38</v>
      </c>
      <c r="E47" s="5">
        <v>96783.65312712303</v>
      </c>
      <c r="F47" s="5">
        <v>2942.22</v>
      </c>
      <c r="G47" s="5">
        <v>2777.69</v>
      </c>
      <c r="H47" s="5">
        <f>E47-F47-G47</f>
        <v>91063.74312712303</v>
      </c>
      <c r="I47" s="5">
        <v>11539.21</v>
      </c>
      <c r="J47" s="5">
        <v>0</v>
      </c>
      <c r="K47" s="5">
        <v>0</v>
      </c>
      <c r="L47" s="5">
        <v>0</v>
      </c>
      <c r="M47" s="5">
        <v>0</v>
      </c>
      <c r="N47" s="5">
        <f t="shared" si="3"/>
        <v>17259.12</v>
      </c>
      <c r="O47" s="5">
        <f t="shared" si="4"/>
        <v>79524.53312712304</v>
      </c>
    </row>
    <row r="48" spans="1:15" ht="15.75">
      <c r="A48" s="44">
        <v>42633</v>
      </c>
      <c r="B48" s="15" t="s">
        <v>64</v>
      </c>
      <c r="C48" s="9" t="s">
        <v>71</v>
      </c>
      <c r="D48" s="10" t="s">
        <v>44</v>
      </c>
      <c r="E48" s="5">
        <v>122592.63</v>
      </c>
      <c r="F48" s="5">
        <v>2995.92</v>
      </c>
      <c r="G48" s="5">
        <v>3518.41</v>
      </c>
      <c r="H48" s="5">
        <f>SUM(E48-F48-G48-L48)</f>
        <v>116078.3</v>
      </c>
      <c r="I48" s="5">
        <v>17792.85</v>
      </c>
      <c r="J48" s="5">
        <v>0</v>
      </c>
      <c r="K48" s="5">
        <v>0</v>
      </c>
      <c r="L48" s="5">
        <v>0</v>
      </c>
      <c r="M48" s="5">
        <v>0</v>
      </c>
      <c r="N48" s="5">
        <f t="shared" si="3"/>
        <v>24307.18</v>
      </c>
      <c r="O48" s="5">
        <f t="shared" si="4"/>
        <v>98285.45000000001</v>
      </c>
    </row>
    <row r="49" spans="1:15" ht="15.75">
      <c r="A49" s="44">
        <v>42633</v>
      </c>
      <c r="B49" s="15" t="s">
        <v>64</v>
      </c>
      <c r="C49" s="9" t="s">
        <v>72</v>
      </c>
      <c r="D49" s="10" t="s">
        <v>20</v>
      </c>
      <c r="E49" s="5">
        <v>77426.924</v>
      </c>
      <c r="F49" s="5">
        <v>2353.78</v>
      </c>
      <c r="G49" s="5">
        <v>2222.15</v>
      </c>
      <c r="H49" s="5">
        <v>71936.23</v>
      </c>
      <c r="I49" s="5">
        <v>6757.33</v>
      </c>
      <c r="J49" s="5">
        <v>0</v>
      </c>
      <c r="K49" s="5">
        <v>0</v>
      </c>
      <c r="L49" s="5">
        <v>914.76</v>
      </c>
      <c r="M49" s="5">
        <v>0</v>
      </c>
      <c r="N49" s="5">
        <f t="shared" si="3"/>
        <v>12248.02</v>
      </c>
      <c r="O49" s="5">
        <f t="shared" si="4"/>
        <v>65178.903999999995</v>
      </c>
    </row>
    <row r="50" spans="1:15" ht="15.75">
      <c r="A50" s="44">
        <v>42633</v>
      </c>
      <c r="B50" s="15" t="s">
        <v>64</v>
      </c>
      <c r="C50" s="9" t="s">
        <v>73</v>
      </c>
      <c r="D50" s="10" t="s">
        <v>22</v>
      </c>
      <c r="E50" s="5">
        <v>58070.19187627382</v>
      </c>
      <c r="F50" s="5">
        <v>1765.33</v>
      </c>
      <c r="G50" s="5">
        <v>1666.61</v>
      </c>
      <c r="H50" s="5">
        <f>E50-F50-G50</f>
        <v>54638.25187627382</v>
      </c>
      <c r="I50" s="5">
        <v>3253.63</v>
      </c>
      <c r="J50" s="5">
        <v>0</v>
      </c>
      <c r="K50" s="5">
        <v>0</v>
      </c>
      <c r="L50" s="5">
        <v>0</v>
      </c>
      <c r="M50" s="5">
        <v>0</v>
      </c>
      <c r="N50" s="5">
        <f t="shared" si="3"/>
        <v>6685.57</v>
      </c>
      <c r="O50" s="5">
        <f t="shared" si="4"/>
        <v>51384.62187627382</v>
      </c>
    </row>
    <row r="51" spans="1:15" ht="15.75">
      <c r="A51" s="44">
        <v>42633</v>
      </c>
      <c r="B51" s="15" t="s">
        <v>64</v>
      </c>
      <c r="C51" s="9" t="s">
        <v>74</v>
      </c>
      <c r="D51" s="10" t="s">
        <v>33</v>
      </c>
      <c r="E51" s="5">
        <v>34842.11</v>
      </c>
      <c r="F51" s="5">
        <v>1059.2</v>
      </c>
      <c r="G51" s="5">
        <v>999.97</v>
      </c>
      <c r="H51" s="5">
        <f>E51-F51-G51</f>
        <v>32782.94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f t="shared" si="3"/>
        <v>2059.17</v>
      </c>
      <c r="O51" s="5">
        <f t="shared" si="4"/>
        <v>32782.94</v>
      </c>
    </row>
    <row r="52" spans="1:15" ht="15.75">
      <c r="A52" s="44">
        <v>42633</v>
      </c>
      <c r="B52" s="15" t="s">
        <v>64</v>
      </c>
      <c r="C52" s="9" t="s">
        <v>75</v>
      </c>
      <c r="D52" s="10" t="s">
        <v>31</v>
      </c>
      <c r="E52" s="5">
        <v>47746.6085</v>
      </c>
      <c r="F52" s="5">
        <v>1451.5</v>
      </c>
      <c r="G52" s="5">
        <v>1370.33</v>
      </c>
      <c r="H52" s="5">
        <f>E52-F52-G52</f>
        <v>44924.7785</v>
      </c>
      <c r="I52" s="5">
        <v>1622.7</v>
      </c>
      <c r="J52" s="5">
        <v>0</v>
      </c>
      <c r="K52" s="5">
        <v>0</v>
      </c>
      <c r="L52" s="5">
        <v>0</v>
      </c>
      <c r="M52" s="5">
        <v>0</v>
      </c>
      <c r="N52" s="5">
        <f t="shared" si="3"/>
        <v>4444.53</v>
      </c>
      <c r="O52" s="5">
        <f t="shared" si="4"/>
        <v>43302.0785</v>
      </c>
    </row>
    <row r="53" spans="1:15" ht="15.75">
      <c r="A53" s="44">
        <v>42633</v>
      </c>
      <c r="B53" s="15" t="s">
        <v>76</v>
      </c>
      <c r="C53" s="3" t="s">
        <v>77</v>
      </c>
      <c r="D53" s="10" t="s">
        <v>66</v>
      </c>
      <c r="E53" s="5">
        <v>147113.75</v>
      </c>
      <c r="F53" s="5">
        <v>2995.92</v>
      </c>
      <c r="G53" s="5">
        <v>4222.16</v>
      </c>
      <c r="H53" s="5">
        <f>SUM(E53-F53-G53)</f>
        <v>139895.66999999998</v>
      </c>
      <c r="I53" s="5">
        <v>23747.19</v>
      </c>
      <c r="J53" s="5">
        <v>0</v>
      </c>
      <c r="K53" s="5">
        <v>0</v>
      </c>
      <c r="L53" s="5">
        <v>0</v>
      </c>
      <c r="M53" s="5">
        <v>0</v>
      </c>
      <c r="N53" s="5">
        <f t="shared" si="3"/>
        <v>30965.269999999997</v>
      </c>
      <c r="O53" s="5">
        <f t="shared" si="4"/>
        <v>116148.48000000001</v>
      </c>
    </row>
    <row r="54" spans="1:15" ht="15.75">
      <c r="A54" s="44">
        <v>42633</v>
      </c>
      <c r="B54" s="15" t="s">
        <v>76</v>
      </c>
      <c r="C54" s="18" t="s">
        <v>78</v>
      </c>
      <c r="D54" s="19" t="s">
        <v>36</v>
      </c>
      <c r="E54" s="5">
        <v>96783.65312712303</v>
      </c>
      <c r="F54" s="5">
        <v>2942.22</v>
      </c>
      <c r="G54" s="5">
        <v>2777.69</v>
      </c>
      <c r="H54" s="5">
        <f>SUM(E54-F54-G54-L54)</f>
        <v>90148.98312712304</v>
      </c>
      <c r="I54" s="5">
        <v>11310.52</v>
      </c>
      <c r="J54" s="5">
        <v>0</v>
      </c>
      <c r="K54" s="5">
        <v>0</v>
      </c>
      <c r="L54" s="5">
        <v>914.76</v>
      </c>
      <c r="M54" s="5">
        <v>0</v>
      </c>
      <c r="N54" s="5">
        <f t="shared" si="3"/>
        <v>17945.19</v>
      </c>
      <c r="O54" s="5">
        <f t="shared" si="4"/>
        <v>78838.46312712303</v>
      </c>
    </row>
    <row r="55" spans="1:15" ht="15.75">
      <c r="A55" s="44">
        <v>42633</v>
      </c>
      <c r="B55" s="15" t="s">
        <v>76</v>
      </c>
      <c r="C55" s="18" t="s">
        <v>79</v>
      </c>
      <c r="D55" s="19" t="s">
        <v>36</v>
      </c>
      <c r="E55" s="5">
        <v>96783.65312712303</v>
      </c>
      <c r="F55" s="5">
        <v>2942.22</v>
      </c>
      <c r="G55" s="5">
        <v>2777.69</v>
      </c>
      <c r="H55" s="5">
        <f>E55-F55-G55</f>
        <v>91063.74312712303</v>
      </c>
      <c r="I55" s="5">
        <v>11539.21</v>
      </c>
      <c r="J55" s="5">
        <v>0</v>
      </c>
      <c r="K55" s="5">
        <v>0</v>
      </c>
      <c r="L55" s="5">
        <v>0</v>
      </c>
      <c r="M55" s="5">
        <v>0</v>
      </c>
      <c r="N55" s="5">
        <f t="shared" si="3"/>
        <v>17259.12</v>
      </c>
      <c r="O55" s="5">
        <f t="shared" si="4"/>
        <v>79524.53312712304</v>
      </c>
    </row>
    <row r="56" spans="1:15" ht="15.75">
      <c r="A56" s="44">
        <v>42633</v>
      </c>
      <c r="B56" s="15" t="s">
        <v>76</v>
      </c>
      <c r="C56" s="5" t="s">
        <v>80</v>
      </c>
      <c r="D56" s="19" t="s">
        <v>36</v>
      </c>
      <c r="E56" s="5">
        <v>116140.3857677</v>
      </c>
      <c r="F56" s="5">
        <v>2995.92</v>
      </c>
      <c r="G56" s="5">
        <v>3333.23</v>
      </c>
      <c r="H56" s="5">
        <f>E56-F56-G56</f>
        <v>109811.23576770001</v>
      </c>
      <c r="I56" s="5">
        <v>16226.08</v>
      </c>
      <c r="J56" s="5">
        <v>0</v>
      </c>
      <c r="K56" s="5">
        <v>0</v>
      </c>
      <c r="L56" s="5">
        <v>0</v>
      </c>
      <c r="M56" s="5">
        <v>0</v>
      </c>
      <c r="N56" s="5">
        <f t="shared" si="3"/>
        <v>22555.23</v>
      </c>
      <c r="O56" s="5">
        <f t="shared" si="4"/>
        <v>93585.15576770001</v>
      </c>
    </row>
    <row r="57" spans="1:15" ht="15.75">
      <c r="A57" s="44">
        <v>42633</v>
      </c>
      <c r="B57" s="15" t="s">
        <v>76</v>
      </c>
      <c r="C57" s="20" t="s">
        <v>81</v>
      </c>
      <c r="D57" s="19" t="s">
        <v>36</v>
      </c>
      <c r="E57" s="5">
        <v>96783.6528449</v>
      </c>
      <c r="F57" s="5">
        <v>2942.22</v>
      </c>
      <c r="G57" s="5">
        <v>2777.69</v>
      </c>
      <c r="H57" s="5">
        <f>SUM(E57-F57-G57-L57)</f>
        <v>89234.2228449</v>
      </c>
      <c r="I57" s="5">
        <v>11081.83</v>
      </c>
      <c r="J57" s="5">
        <v>0</v>
      </c>
      <c r="K57" s="5">
        <v>0</v>
      </c>
      <c r="L57" s="5">
        <v>1829.52</v>
      </c>
      <c r="M57" s="5">
        <v>0</v>
      </c>
      <c r="N57" s="5">
        <f t="shared" si="3"/>
        <v>18631.26</v>
      </c>
      <c r="O57" s="5">
        <f t="shared" si="4"/>
        <v>78152.39284490001</v>
      </c>
    </row>
    <row r="58" spans="1:15" ht="15.75">
      <c r="A58" s="44">
        <v>42633</v>
      </c>
      <c r="B58" s="15" t="s">
        <v>76</v>
      </c>
      <c r="C58" s="9" t="s">
        <v>82</v>
      </c>
      <c r="D58" s="10" t="s">
        <v>44</v>
      </c>
      <c r="E58" s="5">
        <v>122592.63</v>
      </c>
      <c r="F58" s="5">
        <v>2995.92</v>
      </c>
      <c r="G58" s="5">
        <v>3518.41</v>
      </c>
      <c r="H58" s="5">
        <f>SUM(E58-F58-G58-L58)</f>
        <v>114248.78</v>
      </c>
      <c r="I58" s="5">
        <v>17335.46</v>
      </c>
      <c r="J58" s="5">
        <v>0</v>
      </c>
      <c r="K58" s="5">
        <v>0</v>
      </c>
      <c r="L58" s="5">
        <v>1829.52</v>
      </c>
      <c r="M58" s="5">
        <v>0</v>
      </c>
      <c r="N58" s="5">
        <f t="shared" si="3"/>
        <v>25679.31</v>
      </c>
      <c r="O58" s="5">
        <f t="shared" si="4"/>
        <v>96913.32</v>
      </c>
    </row>
    <row r="59" spans="1:15" ht="15.75">
      <c r="A59" s="44">
        <v>42633</v>
      </c>
      <c r="B59" s="15" t="s">
        <v>76</v>
      </c>
      <c r="C59" s="9" t="s">
        <v>83</v>
      </c>
      <c r="D59" s="10" t="s">
        <v>84</v>
      </c>
      <c r="E59" s="5">
        <v>77426.92</v>
      </c>
      <c r="F59" s="5">
        <v>2353.78</v>
      </c>
      <c r="G59" s="5">
        <v>2222.15</v>
      </c>
      <c r="H59" s="5">
        <f>SUM(E59-F59-G59-L59)</f>
        <v>72850.99</v>
      </c>
      <c r="I59" s="5">
        <v>6986.02</v>
      </c>
      <c r="J59" s="5">
        <v>0</v>
      </c>
      <c r="K59" s="5">
        <v>0</v>
      </c>
      <c r="L59" s="5">
        <v>0</v>
      </c>
      <c r="M59" s="5">
        <v>0</v>
      </c>
      <c r="N59" s="5">
        <f t="shared" si="3"/>
        <v>11561.95</v>
      </c>
      <c r="O59" s="5">
        <f t="shared" si="4"/>
        <v>65864.97</v>
      </c>
    </row>
    <row r="60" spans="1:15" ht="15.75">
      <c r="A60" s="44">
        <v>42633</v>
      </c>
      <c r="B60" s="15" t="s">
        <v>76</v>
      </c>
      <c r="C60" s="21" t="s">
        <v>85</v>
      </c>
      <c r="D60" s="10" t="s">
        <v>22</v>
      </c>
      <c r="E60" s="5">
        <v>58070.19187627382</v>
      </c>
      <c r="F60" s="5">
        <v>1765.33</v>
      </c>
      <c r="G60" s="5">
        <v>1666.61</v>
      </c>
      <c r="H60" s="5">
        <f>SUM(E60-F60-G60-L60)</f>
        <v>54638.25187627382</v>
      </c>
      <c r="I60" s="5">
        <v>3253.63</v>
      </c>
      <c r="J60" s="5">
        <v>0</v>
      </c>
      <c r="K60" s="5">
        <v>0</v>
      </c>
      <c r="L60" s="5">
        <v>0</v>
      </c>
      <c r="M60" s="5">
        <v>0</v>
      </c>
      <c r="N60" s="5">
        <f t="shared" si="3"/>
        <v>6685.57</v>
      </c>
      <c r="O60" s="5">
        <f t="shared" si="4"/>
        <v>51384.62187627382</v>
      </c>
    </row>
    <row r="61" spans="1:15" ht="15.75">
      <c r="A61" s="44">
        <v>42633</v>
      </c>
      <c r="B61" s="15" t="s">
        <v>76</v>
      </c>
      <c r="C61" s="9" t="s">
        <v>86</v>
      </c>
      <c r="D61" s="10" t="s">
        <v>33</v>
      </c>
      <c r="E61" s="5">
        <v>34842.11</v>
      </c>
      <c r="F61" s="5">
        <v>1059.2</v>
      </c>
      <c r="G61" s="5">
        <v>999.97</v>
      </c>
      <c r="H61" s="5">
        <f>E61-F61-G61</f>
        <v>32782.94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3"/>
        <v>2059.17</v>
      </c>
      <c r="O61" s="5">
        <f t="shared" si="4"/>
        <v>32782.94</v>
      </c>
    </row>
    <row r="62" spans="1:15" ht="15.75">
      <c r="A62" s="44">
        <v>42633</v>
      </c>
      <c r="B62" s="15" t="s">
        <v>76</v>
      </c>
      <c r="C62" s="9" t="s">
        <v>87</v>
      </c>
      <c r="D62" s="10" t="s">
        <v>31</v>
      </c>
      <c r="E62" s="5">
        <v>47746.6085</v>
      </c>
      <c r="F62" s="5">
        <v>1451.5</v>
      </c>
      <c r="G62" s="5">
        <v>1370.33</v>
      </c>
      <c r="H62" s="5">
        <f>E62-F62-G62</f>
        <v>44924.7785</v>
      </c>
      <c r="I62" s="5">
        <v>1622.7</v>
      </c>
      <c r="J62" s="5">
        <v>0</v>
      </c>
      <c r="K62" s="5">
        <v>0</v>
      </c>
      <c r="L62" s="5">
        <v>0</v>
      </c>
      <c r="M62" s="5">
        <v>0</v>
      </c>
      <c r="N62" s="5">
        <f t="shared" si="3"/>
        <v>4444.53</v>
      </c>
      <c r="O62" s="5">
        <f t="shared" si="4"/>
        <v>43302.0785</v>
      </c>
    </row>
    <row r="63" spans="1:15" ht="15.75">
      <c r="A63" s="44">
        <v>42633</v>
      </c>
      <c r="B63" s="15" t="s">
        <v>76</v>
      </c>
      <c r="C63" s="9" t="s">
        <v>88</v>
      </c>
      <c r="D63" s="10" t="s">
        <v>31</v>
      </c>
      <c r="E63" s="5">
        <v>47746.61</v>
      </c>
      <c r="F63" s="5">
        <v>1451.5</v>
      </c>
      <c r="G63" s="5">
        <v>1370.33</v>
      </c>
      <c r="H63" s="5">
        <f>E63-F63-G63</f>
        <v>44924.78</v>
      </c>
      <c r="I63" s="5">
        <v>1622.7</v>
      </c>
      <c r="J63" s="5">
        <v>0</v>
      </c>
      <c r="K63" s="5">
        <v>0</v>
      </c>
      <c r="L63" s="5">
        <v>0</v>
      </c>
      <c r="M63" s="5">
        <v>0</v>
      </c>
      <c r="N63" s="5">
        <f t="shared" si="3"/>
        <v>4444.53</v>
      </c>
      <c r="O63" s="5">
        <f t="shared" si="4"/>
        <v>43302.08</v>
      </c>
    </row>
    <row r="64" spans="1:15" ht="15.75">
      <c r="A64" s="44">
        <v>42633</v>
      </c>
      <c r="B64" s="15" t="s">
        <v>76</v>
      </c>
      <c r="C64" s="9" t="s">
        <v>89</v>
      </c>
      <c r="D64" s="10" t="s">
        <v>90</v>
      </c>
      <c r="E64" s="5">
        <v>19356.730625424603</v>
      </c>
      <c r="F64" s="5">
        <v>588.44</v>
      </c>
      <c r="G64" s="5">
        <v>555.54</v>
      </c>
      <c r="H64" s="5">
        <f>E64-F64-G64</f>
        <v>18212.750625424604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3"/>
        <v>1143.98</v>
      </c>
      <c r="O64" s="5">
        <f t="shared" si="4"/>
        <v>18212.750625424604</v>
      </c>
    </row>
    <row r="65" spans="1:15" ht="15.75">
      <c r="A65" s="44">
        <v>42633</v>
      </c>
      <c r="B65" s="15" t="s">
        <v>91</v>
      </c>
      <c r="C65" s="3" t="s">
        <v>92</v>
      </c>
      <c r="D65" s="4" t="s">
        <v>93</v>
      </c>
      <c r="E65" s="5">
        <v>283898.71583956084</v>
      </c>
      <c r="F65" s="5">
        <v>2995.92</v>
      </c>
      <c r="G65" s="5">
        <v>5656.77</v>
      </c>
      <c r="H65" s="5">
        <f>SUM(E65-F65-G65-L65)</f>
        <v>274331.26583956083</v>
      </c>
      <c r="I65" s="5">
        <v>57356.09</v>
      </c>
      <c r="J65" s="5">
        <v>0</v>
      </c>
      <c r="K65" s="5">
        <v>0</v>
      </c>
      <c r="L65" s="5">
        <v>914.76</v>
      </c>
      <c r="M65" s="5">
        <v>0</v>
      </c>
      <c r="N65" s="5">
        <f t="shared" si="3"/>
        <v>66923.54</v>
      </c>
      <c r="O65" s="5">
        <f t="shared" si="4"/>
        <v>216975.17583956086</v>
      </c>
    </row>
    <row r="66" spans="1:15" ht="15.75">
      <c r="A66" s="44">
        <v>42633</v>
      </c>
      <c r="B66" s="15" t="s">
        <v>91</v>
      </c>
      <c r="C66" s="9" t="s">
        <v>94</v>
      </c>
      <c r="D66" s="10" t="s">
        <v>36</v>
      </c>
      <c r="E66" s="5">
        <v>96783.65312712303</v>
      </c>
      <c r="F66" s="5">
        <v>2942.22</v>
      </c>
      <c r="G66" s="5">
        <v>2777.69</v>
      </c>
      <c r="H66" s="5">
        <f>SUM(E66-F66-G66-L66)</f>
        <v>91063.74312712303</v>
      </c>
      <c r="I66" s="5">
        <v>11539.21</v>
      </c>
      <c r="J66" s="5">
        <v>0</v>
      </c>
      <c r="K66" s="5">
        <v>0</v>
      </c>
      <c r="L66" s="5">
        <v>0</v>
      </c>
      <c r="M66" s="5">
        <v>0</v>
      </c>
      <c r="N66" s="5">
        <f aca="true" t="shared" si="5" ref="N66:N72">SUM(F66+G66+I66+L66)</f>
        <v>17259.12</v>
      </c>
      <c r="O66" s="5">
        <f aca="true" t="shared" si="6" ref="O66:O72">SUM(E66-N66)</f>
        <v>79524.53312712304</v>
      </c>
    </row>
    <row r="67" spans="1:15" ht="15.75">
      <c r="A67" s="44">
        <v>42633</v>
      </c>
      <c r="B67" s="15" t="s">
        <v>91</v>
      </c>
      <c r="C67" s="9" t="s">
        <v>95</v>
      </c>
      <c r="D67" s="10" t="s">
        <v>36</v>
      </c>
      <c r="E67" s="5">
        <v>96783.65312712303</v>
      </c>
      <c r="F67" s="5">
        <v>2942.22</v>
      </c>
      <c r="G67" s="5">
        <v>2777.69</v>
      </c>
      <c r="H67" s="5">
        <f aca="true" t="shared" si="7" ref="H67:H72">E67-F67-G67</f>
        <v>91063.74312712303</v>
      </c>
      <c r="I67" s="5">
        <v>11539.21</v>
      </c>
      <c r="J67" s="5">
        <v>0</v>
      </c>
      <c r="K67" s="5">
        <v>0</v>
      </c>
      <c r="L67" s="5">
        <v>0</v>
      </c>
      <c r="M67" s="5">
        <v>0</v>
      </c>
      <c r="N67" s="5">
        <f t="shared" si="5"/>
        <v>17259.12</v>
      </c>
      <c r="O67" s="5">
        <f t="shared" si="6"/>
        <v>79524.53312712304</v>
      </c>
    </row>
    <row r="68" spans="1:15" ht="15.75">
      <c r="A68" s="44">
        <v>42633</v>
      </c>
      <c r="B68" s="15" t="s">
        <v>91</v>
      </c>
      <c r="C68" s="9" t="s">
        <v>96</v>
      </c>
      <c r="D68" s="10" t="s">
        <v>36</v>
      </c>
      <c r="E68" s="5">
        <v>96783.65312712303</v>
      </c>
      <c r="F68" s="5">
        <v>2942.22</v>
      </c>
      <c r="G68" s="5">
        <v>2777.69</v>
      </c>
      <c r="H68" s="5">
        <f t="shared" si="7"/>
        <v>91063.74312712303</v>
      </c>
      <c r="I68" s="5">
        <v>11539.21</v>
      </c>
      <c r="J68" s="5">
        <v>0</v>
      </c>
      <c r="K68" s="5">
        <v>0</v>
      </c>
      <c r="L68" s="5">
        <v>0</v>
      </c>
      <c r="M68" s="5">
        <v>0</v>
      </c>
      <c r="N68" s="5">
        <f t="shared" si="5"/>
        <v>17259.12</v>
      </c>
      <c r="O68" s="5">
        <f t="shared" si="6"/>
        <v>79524.53312712304</v>
      </c>
    </row>
    <row r="69" spans="1:15" ht="15.75">
      <c r="A69" s="44">
        <v>42633</v>
      </c>
      <c r="B69" s="15" t="s">
        <v>91</v>
      </c>
      <c r="C69" s="18" t="s">
        <v>97</v>
      </c>
      <c r="D69" s="19" t="s">
        <v>22</v>
      </c>
      <c r="E69" s="5">
        <v>58070.19187627382</v>
      </c>
      <c r="F69" s="5">
        <v>1765.33</v>
      </c>
      <c r="G69" s="5">
        <v>1666.61</v>
      </c>
      <c r="H69" s="5">
        <f t="shared" si="7"/>
        <v>54638.25187627382</v>
      </c>
      <c r="I69" s="5">
        <v>3253.63</v>
      </c>
      <c r="J69" s="5">
        <v>0</v>
      </c>
      <c r="K69" s="5">
        <v>0</v>
      </c>
      <c r="L69" s="5">
        <v>0</v>
      </c>
      <c r="M69" s="5">
        <v>0</v>
      </c>
      <c r="N69" s="5">
        <f t="shared" si="5"/>
        <v>6685.57</v>
      </c>
      <c r="O69" s="5">
        <f t="shared" si="6"/>
        <v>51384.62187627382</v>
      </c>
    </row>
    <row r="70" spans="1:15" ht="15.75">
      <c r="A70" s="44">
        <v>42633</v>
      </c>
      <c r="B70" s="15" t="s">
        <v>91</v>
      </c>
      <c r="C70" s="18" t="s">
        <v>98</v>
      </c>
      <c r="D70" s="19" t="s">
        <v>17</v>
      </c>
      <c r="E70" s="5">
        <v>58070.19187627382</v>
      </c>
      <c r="F70" s="5">
        <v>1765.33</v>
      </c>
      <c r="G70" s="5">
        <v>1666.61</v>
      </c>
      <c r="H70" s="5">
        <f t="shared" si="7"/>
        <v>54638.25187627382</v>
      </c>
      <c r="I70" s="5">
        <v>3253.63</v>
      </c>
      <c r="J70" s="5">
        <v>0</v>
      </c>
      <c r="K70" s="5">
        <v>0</v>
      </c>
      <c r="L70" s="5">
        <v>0</v>
      </c>
      <c r="M70" s="5">
        <v>0</v>
      </c>
      <c r="N70" s="5">
        <f t="shared" si="5"/>
        <v>6685.57</v>
      </c>
      <c r="O70" s="5">
        <f t="shared" si="6"/>
        <v>51384.62187627382</v>
      </c>
    </row>
    <row r="71" spans="1:15" ht="15.75">
      <c r="A71" s="44">
        <v>42633</v>
      </c>
      <c r="B71" s="15" t="s">
        <v>91</v>
      </c>
      <c r="C71" s="18" t="s">
        <v>99</v>
      </c>
      <c r="D71" s="19" t="s">
        <v>100</v>
      </c>
      <c r="E71" s="5">
        <v>116140.3857677</v>
      </c>
      <c r="F71" s="5">
        <v>2995.92</v>
      </c>
      <c r="G71" s="5">
        <v>3333.23</v>
      </c>
      <c r="H71" s="5">
        <f t="shared" si="7"/>
        <v>109811.23576770001</v>
      </c>
      <c r="I71" s="5">
        <v>16226.08</v>
      </c>
      <c r="J71" s="5">
        <v>0</v>
      </c>
      <c r="K71" s="5">
        <v>0</v>
      </c>
      <c r="L71" s="5">
        <v>0</v>
      </c>
      <c r="M71" s="5">
        <v>0</v>
      </c>
      <c r="N71" s="5">
        <f t="shared" si="5"/>
        <v>22555.23</v>
      </c>
      <c r="O71" s="5">
        <f t="shared" si="6"/>
        <v>93585.15576770001</v>
      </c>
    </row>
    <row r="72" spans="1:15" ht="15.75">
      <c r="A72" s="44">
        <v>42633</v>
      </c>
      <c r="B72" s="15" t="s">
        <v>91</v>
      </c>
      <c r="C72" s="18" t="s">
        <v>101</v>
      </c>
      <c r="D72" s="19" t="s">
        <v>102</v>
      </c>
      <c r="E72" s="5">
        <v>38713.4658456</v>
      </c>
      <c r="F72" s="5">
        <v>1176.89</v>
      </c>
      <c r="G72" s="5">
        <v>1111.08</v>
      </c>
      <c r="H72" s="5">
        <f t="shared" si="7"/>
        <v>36425.4958456</v>
      </c>
      <c r="I72" s="5">
        <v>347.81</v>
      </c>
      <c r="J72" s="5">
        <v>0</v>
      </c>
      <c r="K72" s="5">
        <v>0</v>
      </c>
      <c r="L72" s="5">
        <v>0</v>
      </c>
      <c r="M72" s="5">
        <v>0</v>
      </c>
      <c r="N72" s="5">
        <f t="shared" si="5"/>
        <v>2635.78</v>
      </c>
      <c r="O72" s="5">
        <f t="shared" si="6"/>
        <v>36077.685845600005</v>
      </c>
    </row>
    <row r="73" spans="1:15" ht="15.75">
      <c r="A73" s="44">
        <v>42633</v>
      </c>
      <c r="B73" s="15" t="s">
        <v>91</v>
      </c>
      <c r="C73" s="18" t="s">
        <v>103</v>
      </c>
      <c r="D73" s="19" t="s">
        <v>102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</row>
    <row r="74" spans="1:15" ht="15.75">
      <c r="A74" s="44">
        <v>42633</v>
      </c>
      <c r="B74" s="15" t="s">
        <v>91</v>
      </c>
      <c r="C74" s="18" t="s">
        <v>104</v>
      </c>
      <c r="D74" s="19" t="s">
        <v>102</v>
      </c>
      <c r="E74" s="5">
        <v>38713.47</v>
      </c>
      <c r="F74" s="5">
        <v>1176.89</v>
      </c>
      <c r="G74" s="5">
        <v>1111.08</v>
      </c>
      <c r="H74" s="5">
        <f>E74-F74-G74</f>
        <v>36425.5</v>
      </c>
      <c r="I74" s="5">
        <v>347.81</v>
      </c>
      <c r="J74" s="5">
        <v>0</v>
      </c>
      <c r="K74" s="5">
        <v>0</v>
      </c>
      <c r="L74" s="5">
        <v>0</v>
      </c>
      <c r="M74" s="5">
        <v>0</v>
      </c>
      <c r="N74" s="5">
        <f aca="true" t="shared" si="8" ref="N74:N105">SUM(F74+G74+I74+L74)</f>
        <v>2635.78</v>
      </c>
      <c r="O74" s="5">
        <f aca="true" t="shared" si="9" ref="O74:O105">SUM(E74-N74)</f>
        <v>36077.69</v>
      </c>
    </row>
    <row r="75" spans="1:15" ht="15.75">
      <c r="A75" s="44">
        <v>42633</v>
      </c>
      <c r="B75" s="15" t="s">
        <v>91</v>
      </c>
      <c r="C75" s="18" t="s">
        <v>105</v>
      </c>
      <c r="D75" s="19" t="s">
        <v>102</v>
      </c>
      <c r="E75" s="5">
        <v>38713.47</v>
      </c>
      <c r="F75" s="5">
        <v>1176.89</v>
      </c>
      <c r="G75" s="5">
        <v>1111.08</v>
      </c>
      <c r="H75" s="5">
        <f>E75-F75-G75</f>
        <v>36425.5</v>
      </c>
      <c r="I75" s="5">
        <v>347.81</v>
      </c>
      <c r="J75" s="5">
        <v>0</v>
      </c>
      <c r="K75" s="5">
        <v>0</v>
      </c>
      <c r="L75" s="5">
        <v>0</v>
      </c>
      <c r="M75" s="5">
        <v>0</v>
      </c>
      <c r="N75" s="5">
        <f t="shared" si="8"/>
        <v>2635.78</v>
      </c>
      <c r="O75" s="5">
        <f t="shared" si="9"/>
        <v>36077.69</v>
      </c>
    </row>
    <row r="76" spans="1:15" ht="15.75">
      <c r="A76" s="44">
        <v>42633</v>
      </c>
      <c r="B76" s="15" t="s">
        <v>91</v>
      </c>
      <c r="C76" s="18" t="s">
        <v>106</v>
      </c>
      <c r="D76" s="19" t="s">
        <v>102</v>
      </c>
      <c r="E76" s="5">
        <v>38713.47</v>
      </c>
      <c r="F76" s="5">
        <v>1176.89</v>
      </c>
      <c r="G76" s="5">
        <v>1111.08</v>
      </c>
      <c r="H76" s="5">
        <f>E76-F76-G76-L76</f>
        <v>34595.98</v>
      </c>
      <c r="I76" s="5">
        <v>73.38</v>
      </c>
      <c r="J76" s="5">
        <v>0</v>
      </c>
      <c r="K76" s="5">
        <v>0</v>
      </c>
      <c r="L76" s="5">
        <v>1829.52</v>
      </c>
      <c r="M76" s="5">
        <v>0</v>
      </c>
      <c r="N76" s="5">
        <f t="shared" si="8"/>
        <v>4190.870000000001</v>
      </c>
      <c r="O76" s="5">
        <f t="shared" si="9"/>
        <v>34522.6</v>
      </c>
    </row>
    <row r="77" spans="1:15" ht="15.75">
      <c r="A77" s="44">
        <v>42633</v>
      </c>
      <c r="B77" s="15" t="s">
        <v>91</v>
      </c>
      <c r="C77" s="18" t="s">
        <v>107</v>
      </c>
      <c r="D77" s="19" t="s">
        <v>108</v>
      </c>
      <c r="E77" s="5">
        <v>38713.4658456</v>
      </c>
      <c r="F77" s="5">
        <v>1176.89</v>
      </c>
      <c r="G77" s="5">
        <v>1111.08</v>
      </c>
      <c r="H77" s="5">
        <f aca="true" t="shared" si="10" ref="H77:H86">E77-F77-G77</f>
        <v>36425.4958456</v>
      </c>
      <c r="I77" s="5">
        <v>347.81</v>
      </c>
      <c r="J77" s="5">
        <v>0</v>
      </c>
      <c r="K77" s="5">
        <v>0</v>
      </c>
      <c r="L77" s="5">
        <v>0</v>
      </c>
      <c r="M77" s="5">
        <v>0</v>
      </c>
      <c r="N77" s="5">
        <f t="shared" si="8"/>
        <v>2635.78</v>
      </c>
      <c r="O77" s="5">
        <f t="shared" si="9"/>
        <v>36077.685845600005</v>
      </c>
    </row>
    <row r="78" spans="1:15" ht="15.75">
      <c r="A78" s="44">
        <v>42633</v>
      </c>
      <c r="B78" s="15" t="s">
        <v>91</v>
      </c>
      <c r="C78" s="18" t="s">
        <v>109</v>
      </c>
      <c r="D78" s="19" t="s">
        <v>108</v>
      </c>
      <c r="E78" s="5">
        <v>38713.4658456</v>
      </c>
      <c r="F78" s="5">
        <v>1176.89</v>
      </c>
      <c r="G78" s="5">
        <v>1111.08</v>
      </c>
      <c r="H78" s="5">
        <f t="shared" si="10"/>
        <v>36425.4958456</v>
      </c>
      <c r="I78" s="5">
        <v>347.81</v>
      </c>
      <c r="J78" s="5">
        <v>0</v>
      </c>
      <c r="K78" s="5">
        <v>0</v>
      </c>
      <c r="L78" s="5">
        <v>0</v>
      </c>
      <c r="M78" s="5">
        <v>0</v>
      </c>
      <c r="N78" s="5">
        <f t="shared" si="8"/>
        <v>2635.78</v>
      </c>
      <c r="O78" s="5">
        <f t="shared" si="9"/>
        <v>36077.685845600005</v>
      </c>
    </row>
    <row r="79" spans="1:15" ht="15.75">
      <c r="A79" s="44">
        <v>42633</v>
      </c>
      <c r="B79" s="15" t="s">
        <v>91</v>
      </c>
      <c r="C79" s="9" t="s">
        <v>110</v>
      </c>
      <c r="D79" s="19" t="s">
        <v>111</v>
      </c>
      <c r="E79" s="5">
        <v>70974.68</v>
      </c>
      <c r="F79" s="5">
        <v>2157.63</v>
      </c>
      <c r="G79" s="5">
        <v>2036.97</v>
      </c>
      <c r="H79" s="5">
        <f t="shared" si="10"/>
        <v>66780.07999999999</v>
      </c>
      <c r="I79" s="5">
        <v>5682</v>
      </c>
      <c r="J79" s="5">
        <v>0</v>
      </c>
      <c r="K79" s="5">
        <v>0</v>
      </c>
      <c r="L79" s="5">
        <v>0</v>
      </c>
      <c r="M79" s="5">
        <v>0</v>
      </c>
      <c r="N79" s="5">
        <f t="shared" si="8"/>
        <v>9876.6</v>
      </c>
      <c r="O79" s="5">
        <f t="shared" si="9"/>
        <v>61098.079999999994</v>
      </c>
    </row>
    <row r="80" spans="1:15" ht="15.75">
      <c r="A80" s="44">
        <v>42633</v>
      </c>
      <c r="B80" s="15" t="s">
        <v>91</v>
      </c>
      <c r="C80" s="18" t="s">
        <v>112</v>
      </c>
      <c r="D80" s="19" t="s">
        <v>111</v>
      </c>
      <c r="E80" s="5">
        <v>70974.68</v>
      </c>
      <c r="F80" s="5">
        <v>2157.63</v>
      </c>
      <c r="G80" s="5">
        <v>2036.97</v>
      </c>
      <c r="H80" s="5">
        <f t="shared" si="10"/>
        <v>66780.07999999999</v>
      </c>
      <c r="I80" s="5">
        <v>5682</v>
      </c>
      <c r="J80" s="5">
        <v>0</v>
      </c>
      <c r="K80" s="5">
        <v>0</v>
      </c>
      <c r="L80" s="5">
        <v>0</v>
      </c>
      <c r="M80" s="5">
        <v>0</v>
      </c>
      <c r="N80" s="5">
        <f t="shared" si="8"/>
        <v>9876.6</v>
      </c>
      <c r="O80" s="5">
        <f t="shared" si="9"/>
        <v>61098.079999999994</v>
      </c>
    </row>
    <row r="81" spans="1:15" ht="15.75">
      <c r="A81" s="44">
        <v>42633</v>
      </c>
      <c r="B81" s="15" t="s">
        <v>91</v>
      </c>
      <c r="C81" s="18" t="s">
        <v>113</v>
      </c>
      <c r="D81" s="19" t="s">
        <v>114</v>
      </c>
      <c r="E81" s="5">
        <v>70974.68</v>
      </c>
      <c r="F81" s="5">
        <v>2157.63</v>
      </c>
      <c r="G81" s="5">
        <v>2036.97</v>
      </c>
      <c r="H81" s="5">
        <f t="shared" si="10"/>
        <v>66780.07999999999</v>
      </c>
      <c r="I81" s="5">
        <v>5682</v>
      </c>
      <c r="J81" s="5">
        <v>0</v>
      </c>
      <c r="K81" s="5">
        <v>0</v>
      </c>
      <c r="L81" s="5">
        <v>0</v>
      </c>
      <c r="M81" s="5">
        <v>0</v>
      </c>
      <c r="N81" s="5">
        <f t="shared" si="8"/>
        <v>9876.6</v>
      </c>
      <c r="O81" s="5">
        <f t="shared" si="9"/>
        <v>61098.079999999994</v>
      </c>
    </row>
    <row r="82" spans="1:15" ht="15.75">
      <c r="A82" s="44">
        <v>42633</v>
      </c>
      <c r="B82" s="15" t="s">
        <v>91</v>
      </c>
      <c r="C82" s="18" t="s">
        <v>115</v>
      </c>
      <c r="D82" s="19" t="s">
        <v>114</v>
      </c>
      <c r="E82" s="5">
        <v>70974.68</v>
      </c>
      <c r="F82" s="5">
        <v>2157.63</v>
      </c>
      <c r="G82" s="5">
        <v>2036.97</v>
      </c>
      <c r="H82" s="5">
        <f t="shared" si="10"/>
        <v>66780.07999999999</v>
      </c>
      <c r="I82" s="5">
        <v>5682</v>
      </c>
      <c r="J82" s="5">
        <v>0</v>
      </c>
      <c r="K82" s="5">
        <v>0</v>
      </c>
      <c r="L82" s="5">
        <v>0</v>
      </c>
      <c r="M82" s="5">
        <v>0</v>
      </c>
      <c r="N82" s="5">
        <f t="shared" si="8"/>
        <v>9876.6</v>
      </c>
      <c r="O82" s="5">
        <f t="shared" si="9"/>
        <v>61098.079999999994</v>
      </c>
    </row>
    <row r="83" spans="1:15" ht="15.75">
      <c r="A83" s="44">
        <v>42633</v>
      </c>
      <c r="B83" s="15" t="s">
        <v>91</v>
      </c>
      <c r="C83" s="9" t="s">
        <v>116</v>
      </c>
      <c r="D83" s="19" t="s">
        <v>111</v>
      </c>
      <c r="E83" s="5">
        <v>70974.6756145</v>
      </c>
      <c r="F83" s="5">
        <v>2157.63</v>
      </c>
      <c r="G83" s="5">
        <v>2036.97</v>
      </c>
      <c r="H83" s="5">
        <f t="shared" si="10"/>
        <v>66780.07561449999</v>
      </c>
      <c r="I83" s="5">
        <v>5682</v>
      </c>
      <c r="J83" s="5">
        <v>0</v>
      </c>
      <c r="K83" s="5">
        <v>0</v>
      </c>
      <c r="L83" s="5">
        <v>0</v>
      </c>
      <c r="M83" s="5">
        <v>0</v>
      </c>
      <c r="N83" s="5">
        <f t="shared" si="8"/>
        <v>9876.6</v>
      </c>
      <c r="O83" s="5">
        <f t="shared" si="9"/>
        <v>61098.0756145</v>
      </c>
    </row>
    <row r="84" spans="1:15" ht="15.75">
      <c r="A84" s="44">
        <v>42633</v>
      </c>
      <c r="B84" s="15" t="s">
        <v>91</v>
      </c>
      <c r="C84" s="18" t="s">
        <v>117</v>
      </c>
      <c r="D84" s="19" t="s">
        <v>118</v>
      </c>
      <c r="E84" s="5">
        <v>32261.221537999998</v>
      </c>
      <c r="F84" s="5">
        <v>980.74</v>
      </c>
      <c r="G84" s="5">
        <v>925.9</v>
      </c>
      <c r="H84" s="5">
        <f t="shared" si="10"/>
        <v>30354.581537999995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f t="shared" si="8"/>
        <v>1906.6399999999999</v>
      </c>
      <c r="O84" s="5">
        <f t="shared" si="9"/>
        <v>30354.581538</v>
      </c>
    </row>
    <row r="85" spans="1:15" ht="15.75">
      <c r="A85" s="44">
        <v>42633</v>
      </c>
      <c r="B85" s="15" t="s">
        <v>91</v>
      </c>
      <c r="C85" s="18" t="s">
        <v>119</v>
      </c>
      <c r="D85" s="19" t="s">
        <v>24</v>
      </c>
      <c r="E85" s="5">
        <v>19356.73</v>
      </c>
      <c r="F85" s="5">
        <v>588.44</v>
      </c>
      <c r="G85" s="5">
        <v>555.54</v>
      </c>
      <c r="H85" s="5">
        <f t="shared" si="10"/>
        <v>18212.75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f t="shared" si="8"/>
        <v>1143.98</v>
      </c>
      <c r="O85" s="5">
        <f t="shared" si="9"/>
        <v>18212.75</v>
      </c>
    </row>
    <row r="86" spans="1:15" ht="15.75">
      <c r="A86" s="44">
        <v>42633</v>
      </c>
      <c r="B86" s="15" t="s">
        <v>91</v>
      </c>
      <c r="C86" s="18" t="s">
        <v>120</v>
      </c>
      <c r="D86" s="19" t="s">
        <v>24</v>
      </c>
      <c r="E86" s="5">
        <v>19356.73</v>
      </c>
      <c r="F86" s="5">
        <v>588.44</v>
      </c>
      <c r="G86" s="5">
        <v>555.54</v>
      </c>
      <c r="H86" s="5">
        <f t="shared" si="10"/>
        <v>18212.75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f t="shared" si="8"/>
        <v>1143.98</v>
      </c>
      <c r="O86" s="5">
        <f t="shared" si="9"/>
        <v>18212.75</v>
      </c>
    </row>
    <row r="87" spans="1:15" ht="15.75">
      <c r="A87" s="44">
        <v>42633</v>
      </c>
      <c r="B87" s="15" t="s">
        <v>121</v>
      </c>
      <c r="C87" s="9" t="s">
        <v>122</v>
      </c>
      <c r="D87" s="22" t="s">
        <v>123</v>
      </c>
      <c r="E87" s="23">
        <v>135497.12</v>
      </c>
      <c r="F87" s="23">
        <v>2995.92</v>
      </c>
      <c r="G87" s="23">
        <v>3888.77</v>
      </c>
      <c r="H87" s="5">
        <f>SUM(E87-F87-G87-L87)</f>
        <v>128612.42999999998</v>
      </c>
      <c r="I87" s="23">
        <v>20926.38</v>
      </c>
      <c r="J87" s="5">
        <v>0</v>
      </c>
      <c r="K87" s="5">
        <v>0</v>
      </c>
      <c r="L87" s="5">
        <v>0</v>
      </c>
      <c r="M87" s="5">
        <v>0</v>
      </c>
      <c r="N87" s="5">
        <f t="shared" si="8"/>
        <v>27811.07</v>
      </c>
      <c r="O87" s="5">
        <f t="shared" si="9"/>
        <v>107686.04999999999</v>
      </c>
    </row>
    <row r="88" spans="1:15" ht="15.75">
      <c r="A88" s="44">
        <v>42633</v>
      </c>
      <c r="B88" s="15" t="s">
        <v>121</v>
      </c>
      <c r="C88" s="18" t="s">
        <v>124</v>
      </c>
      <c r="D88" s="19" t="s">
        <v>125</v>
      </c>
      <c r="E88" s="5">
        <v>25808.98</v>
      </c>
      <c r="F88" s="5">
        <v>784.59</v>
      </c>
      <c r="G88" s="5">
        <v>740.72</v>
      </c>
      <c r="H88" s="5">
        <f aca="true" t="shared" si="11" ref="H88:H96">E88-F88-G88</f>
        <v>24283.67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f t="shared" si="8"/>
        <v>1525.31</v>
      </c>
      <c r="O88" s="5">
        <f t="shared" si="9"/>
        <v>24283.67</v>
      </c>
    </row>
    <row r="89" spans="1:15" ht="15.75">
      <c r="A89" s="44">
        <v>42633</v>
      </c>
      <c r="B89" s="15" t="s">
        <v>121</v>
      </c>
      <c r="C89" s="18" t="s">
        <v>126</v>
      </c>
      <c r="D89" s="19" t="s">
        <v>125</v>
      </c>
      <c r="E89" s="5">
        <v>25808.98</v>
      </c>
      <c r="F89" s="5">
        <v>784.59</v>
      </c>
      <c r="G89" s="5">
        <v>740.72</v>
      </c>
      <c r="H89" s="5">
        <f t="shared" si="11"/>
        <v>24283.67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f t="shared" si="8"/>
        <v>1525.31</v>
      </c>
      <c r="O89" s="5">
        <f t="shared" si="9"/>
        <v>24283.67</v>
      </c>
    </row>
    <row r="90" spans="1:15" ht="15.75">
      <c r="A90" s="44">
        <v>42633</v>
      </c>
      <c r="B90" s="15" t="s">
        <v>121</v>
      </c>
      <c r="C90" s="18" t="s">
        <v>127</v>
      </c>
      <c r="D90" s="19" t="s">
        <v>125</v>
      </c>
      <c r="E90" s="5">
        <v>25808.98</v>
      </c>
      <c r="F90" s="5">
        <v>784.59</v>
      </c>
      <c r="G90" s="5">
        <v>740.72</v>
      </c>
      <c r="H90" s="5">
        <f t="shared" si="11"/>
        <v>24283.67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f t="shared" si="8"/>
        <v>1525.31</v>
      </c>
      <c r="O90" s="5">
        <f t="shared" si="9"/>
        <v>24283.67</v>
      </c>
    </row>
    <row r="91" spans="1:15" ht="15.75">
      <c r="A91" s="44">
        <v>42633</v>
      </c>
      <c r="B91" s="15" t="s">
        <v>121</v>
      </c>
      <c r="C91" s="18" t="s">
        <v>128</v>
      </c>
      <c r="D91" s="19" t="s">
        <v>102</v>
      </c>
      <c r="E91" s="5">
        <v>38713.46</v>
      </c>
      <c r="F91" s="5">
        <v>1176.89</v>
      </c>
      <c r="G91" s="5">
        <v>1111.08</v>
      </c>
      <c r="H91" s="5">
        <f t="shared" si="11"/>
        <v>36425.49</v>
      </c>
      <c r="I91" s="5">
        <v>347.81</v>
      </c>
      <c r="J91" s="5">
        <v>0</v>
      </c>
      <c r="K91" s="5">
        <v>0</v>
      </c>
      <c r="L91" s="5">
        <v>0</v>
      </c>
      <c r="M91" s="5">
        <v>0</v>
      </c>
      <c r="N91" s="5">
        <f t="shared" si="8"/>
        <v>2635.78</v>
      </c>
      <c r="O91" s="5">
        <f t="shared" si="9"/>
        <v>36077.68</v>
      </c>
    </row>
    <row r="92" spans="1:15" ht="18.75">
      <c r="A92" s="44">
        <v>42633</v>
      </c>
      <c r="B92" s="15" t="s">
        <v>121</v>
      </c>
      <c r="C92" s="24" t="s">
        <v>129</v>
      </c>
      <c r="D92" s="19" t="s">
        <v>108</v>
      </c>
      <c r="E92" s="5">
        <v>38713.46</v>
      </c>
      <c r="F92" s="5">
        <v>1176.89</v>
      </c>
      <c r="G92" s="5">
        <v>1111.08</v>
      </c>
      <c r="H92" s="5">
        <f t="shared" si="11"/>
        <v>36425.49</v>
      </c>
      <c r="I92" s="5">
        <v>347.81</v>
      </c>
      <c r="J92" s="5">
        <v>0</v>
      </c>
      <c r="K92" s="5">
        <v>0</v>
      </c>
      <c r="L92" s="5">
        <v>0</v>
      </c>
      <c r="M92" s="5">
        <v>0</v>
      </c>
      <c r="N92" s="5">
        <f t="shared" si="8"/>
        <v>2635.78</v>
      </c>
      <c r="O92" s="5">
        <f t="shared" si="9"/>
        <v>36077.68</v>
      </c>
    </row>
    <row r="93" spans="1:15" ht="15.75">
      <c r="A93" s="44">
        <v>42633</v>
      </c>
      <c r="B93" s="15" t="s">
        <v>121</v>
      </c>
      <c r="C93" s="18" t="s">
        <v>130</v>
      </c>
      <c r="D93" s="19" t="s">
        <v>102</v>
      </c>
      <c r="E93" s="5">
        <v>38713.46</v>
      </c>
      <c r="F93" s="5">
        <v>1176.89</v>
      </c>
      <c r="G93" s="5">
        <v>1111.08</v>
      </c>
      <c r="H93" s="5">
        <f t="shared" si="11"/>
        <v>36425.49</v>
      </c>
      <c r="I93" s="5">
        <v>347.81</v>
      </c>
      <c r="J93" s="5">
        <v>0</v>
      </c>
      <c r="K93" s="5">
        <v>0</v>
      </c>
      <c r="L93" s="5">
        <v>0</v>
      </c>
      <c r="M93" s="5">
        <v>0</v>
      </c>
      <c r="N93" s="5">
        <f t="shared" si="8"/>
        <v>2635.78</v>
      </c>
      <c r="O93" s="5">
        <f t="shared" si="9"/>
        <v>36077.68</v>
      </c>
    </row>
    <row r="94" spans="1:15" ht="15.75">
      <c r="A94" s="44">
        <v>42633</v>
      </c>
      <c r="B94" s="15" t="s">
        <v>121</v>
      </c>
      <c r="C94" s="18" t="s">
        <v>131</v>
      </c>
      <c r="D94" s="19" t="s">
        <v>108</v>
      </c>
      <c r="E94" s="5">
        <v>38713.46</v>
      </c>
      <c r="F94" s="5">
        <v>1176.89</v>
      </c>
      <c r="G94" s="5">
        <v>1111.08</v>
      </c>
      <c r="H94" s="5">
        <f t="shared" si="11"/>
        <v>36425.49</v>
      </c>
      <c r="I94" s="5">
        <v>347.81</v>
      </c>
      <c r="J94" s="5">
        <v>0</v>
      </c>
      <c r="K94" s="5">
        <v>0</v>
      </c>
      <c r="L94" s="5">
        <v>0</v>
      </c>
      <c r="M94" s="5">
        <v>0</v>
      </c>
      <c r="N94" s="5">
        <f t="shared" si="8"/>
        <v>2635.78</v>
      </c>
      <c r="O94" s="5">
        <f t="shared" si="9"/>
        <v>36077.68</v>
      </c>
    </row>
    <row r="95" spans="1:15" ht="15.75">
      <c r="A95" s="44">
        <v>42633</v>
      </c>
      <c r="B95" s="15" t="s">
        <v>121</v>
      </c>
      <c r="C95" s="20" t="s">
        <v>132</v>
      </c>
      <c r="D95" s="19" t="s">
        <v>108</v>
      </c>
      <c r="E95" s="5">
        <v>38713.46</v>
      </c>
      <c r="F95" s="5">
        <v>1176.89</v>
      </c>
      <c r="G95" s="5">
        <v>1111.08</v>
      </c>
      <c r="H95" s="5">
        <f t="shared" si="11"/>
        <v>36425.49</v>
      </c>
      <c r="I95" s="5">
        <v>347.81</v>
      </c>
      <c r="J95" s="5">
        <v>0</v>
      </c>
      <c r="K95" s="5">
        <v>0</v>
      </c>
      <c r="L95" s="5">
        <v>0</v>
      </c>
      <c r="M95" s="5">
        <v>0</v>
      </c>
      <c r="N95" s="5">
        <f t="shared" si="8"/>
        <v>2635.78</v>
      </c>
      <c r="O95" s="5">
        <f t="shared" si="9"/>
        <v>36077.68</v>
      </c>
    </row>
    <row r="96" spans="1:15" ht="15.75">
      <c r="A96" s="44">
        <v>42633</v>
      </c>
      <c r="B96" s="15" t="s">
        <v>121</v>
      </c>
      <c r="C96" s="18" t="s">
        <v>133</v>
      </c>
      <c r="D96" s="19" t="s">
        <v>114</v>
      </c>
      <c r="E96" s="5">
        <v>70974.68</v>
      </c>
      <c r="F96" s="5">
        <v>2157.63</v>
      </c>
      <c r="G96" s="5">
        <v>2036.97</v>
      </c>
      <c r="H96" s="5">
        <f t="shared" si="11"/>
        <v>66780.07999999999</v>
      </c>
      <c r="I96" s="5">
        <v>5681.98</v>
      </c>
      <c r="J96" s="5">
        <v>0</v>
      </c>
      <c r="K96" s="5">
        <v>0</v>
      </c>
      <c r="L96" s="5">
        <v>0</v>
      </c>
      <c r="M96" s="5">
        <v>0</v>
      </c>
      <c r="N96" s="5">
        <f t="shared" si="8"/>
        <v>9876.58</v>
      </c>
      <c r="O96" s="5">
        <f t="shared" si="9"/>
        <v>61098.09999999999</v>
      </c>
    </row>
    <row r="97" spans="1:15" ht="15.75">
      <c r="A97" s="44">
        <v>42633</v>
      </c>
      <c r="B97" s="15" t="s">
        <v>134</v>
      </c>
      <c r="C97" s="3" t="s">
        <v>135</v>
      </c>
      <c r="D97" s="4" t="s">
        <v>136</v>
      </c>
      <c r="E97" s="5">
        <v>193567.30625424607</v>
      </c>
      <c r="F97" s="5">
        <v>2995.92</v>
      </c>
      <c r="G97" s="5">
        <v>5555.38</v>
      </c>
      <c r="H97" s="5">
        <f>SUM(E97-F97-G97-L97)</f>
        <v>184101.24625424604</v>
      </c>
      <c r="I97" s="5">
        <v>34798.58</v>
      </c>
      <c r="J97" s="5">
        <v>0</v>
      </c>
      <c r="K97" s="5">
        <v>0</v>
      </c>
      <c r="L97" s="5">
        <v>914.76</v>
      </c>
      <c r="M97" s="5">
        <v>0</v>
      </c>
      <c r="N97" s="5">
        <f t="shared" si="8"/>
        <v>44264.64000000001</v>
      </c>
      <c r="O97" s="5">
        <f t="shared" si="9"/>
        <v>149302.66625424605</v>
      </c>
    </row>
    <row r="98" spans="1:15" ht="15.75">
      <c r="A98" s="44">
        <v>42633</v>
      </c>
      <c r="B98" s="15" t="s">
        <v>134</v>
      </c>
      <c r="C98" s="9" t="s">
        <v>137</v>
      </c>
      <c r="D98" s="4" t="s">
        <v>36</v>
      </c>
      <c r="E98" s="5">
        <v>116140.39</v>
      </c>
      <c r="F98" s="5">
        <v>2995.92</v>
      </c>
      <c r="G98" s="5">
        <v>3333.23</v>
      </c>
      <c r="H98" s="5">
        <f>SUM(E98-F98-G98)</f>
        <v>109811.24</v>
      </c>
      <c r="I98" s="5">
        <v>16226.08</v>
      </c>
      <c r="J98" s="5">
        <v>0</v>
      </c>
      <c r="K98" s="5">
        <v>0</v>
      </c>
      <c r="L98" s="5">
        <v>0</v>
      </c>
      <c r="M98" s="5">
        <v>0</v>
      </c>
      <c r="N98" s="5">
        <f t="shared" si="8"/>
        <v>22555.23</v>
      </c>
      <c r="O98" s="5">
        <f t="shared" si="9"/>
        <v>93585.16</v>
      </c>
    </row>
    <row r="99" spans="1:15" ht="15.75">
      <c r="A99" s="44">
        <v>42633</v>
      </c>
      <c r="B99" s="15" t="s">
        <v>134</v>
      </c>
      <c r="C99" s="9" t="s">
        <v>138</v>
      </c>
      <c r="D99" s="4" t="s">
        <v>36</v>
      </c>
      <c r="E99" s="5">
        <v>116140.39</v>
      </c>
      <c r="F99" s="5">
        <v>2995.92</v>
      </c>
      <c r="G99" s="5">
        <v>3333.23</v>
      </c>
      <c r="H99" s="5">
        <f>SUM(E99-F99-G99)</f>
        <v>109811.24</v>
      </c>
      <c r="I99" s="5">
        <v>16226.08</v>
      </c>
      <c r="J99" s="5">
        <v>0</v>
      </c>
      <c r="K99" s="5">
        <v>0</v>
      </c>
      <c r="L99" s="5">
        <v>0</v>
      </c>
      <c r="M99" s="5">
        <v>0</v>
      </c>
      <c r="N99" s="5">
        <f t="shared" si="8"/>
        <v>22555.23</v>
      </c>
      <c r="O99" s="5">
        <f t="shared" si="9"/>
        <v>93585.16</v>
      </c>
    </row>
    <row r="100" spans="1:15" ht="15.75">
      <c r="A100" s="44">
        <v>42633</v>
      </c>
      <c r="B100" s="15" t="s">
        <v>134</v>
      </c>
      <c r="C100" s="9" t="s">
        <v>139</v>
      </c>
      <c r="D100" s="4" t="s">
        <v>36</v>
      </c>
      <c r="E100" s="5">
        <v>116140.39</v>
      </c>
      <c r="F100" s="5">
        <v>2995.92</v>
      </c>
      <c r="G100" s="5">
        <v>3333.23</v>
      </c>
      <c r="H100" s="5">
        <f>SUM(E100-F100-G100)</f>
        <v>109811.24</v>
      </c>
      <c r="I100" s="5">
        <v>16226.08</v>
      </c>
      <c r="J100" s="5">
        <v>0</v>
      </c>
      <c r="K100" s="5">
        <v>0</v>
      </c>
      <c r="L100" s="5">
        <v>0</v>
      </c>
      <c r="M100" s="5">
        <v>0</v>
      </c>
      <c r="N100" s="5">
        <f t="shared" si="8"/>
        <v>22555.23</v>
      </c>
      <c r="O100" s="5">
        <f t="shared" si="9"/>
        <v>93585.16</v>
      </c>
    </row>
    <row r="101" spans="1:15" ht="15.75">
      <c r="A101" s="44">
        <v>42633</v>
      </c>
      <c r="B101" s="15" t="s">
        <v>134</v>
      </c>
      <c r="C101" s="11" t="s">
        <v>140</v>
      </c>
      <c r="D101" s="4" t="s">
        <v>36</v>
      </c>
      <c r="E101" s="5">
        <v>116140.39</v>
      </c>
      <c r="F101" s="5">
        <v>2995.92</v>
      </c>
      <c r="G101" s="5">
        <v>3333.23</v>
      </c>
      <c r="H101" s="5">
        <f>SUM(E101-F101-G101)</f>
        <v>109811.24</v>
      </c>
      <c r="I101" s="5">
        <v>16226.08</v>
      </c>
      <c r="J101" s="5">
        <v>0</v>
      </c>
      <c r="K101" s="5">
        <v>0</v>
      </c>
      <c r="L101" s="5">
        <v>0</v>
      </c>
      <c r="M101" s="5">
        <v>0</v>
      </c>
      <c r="N101" s="5">
        <f t="shared" si="8"/>
        <v>22555.23</v>
      </c>
      <c r="O101" s="5">
        <f t="shared" si="9"/>
        <v>93585.16</v>
      </c>
    </row>
    <row r="102" spans="1:15" ht="15.75">
      <c r="A102" s="44">
        <v>42633</v>
      </c>
      <c r="B102" s="15" t="s">
        <v>134</v>
      </c>
      <c r="C102" s="3" t="s">
        <v>141</v>
      </c>
      <c r="D102" s="4" t="s">
        <v>36</v>
      </c>
      <c r="E102" s="5">
        <v>96783.6528449</v>
      </c>
      <c r="F102" s="5">
        <v>2942.22</v>
      </c>
      <c r="G102" s="5">
        <v>2777.69</v>
      </c>
      <c r="H102" s="5">
        <f>SUM(E102-F102-G102-L102)</f>
        <v>91063.7428449</v>
      </c>
      <c r="I102" s="5">
        <v>11539.21</v>
      </c>
      <c r="J102" s="5">
        <v>0</v>
      </c>
      <c r="K102" s="5">
        <v>0</v>
      </c>
      <c r="L102" s="5">
        <v>0</v>
      </c>
      <c r="M102" s="5">
        <v>0</v>
      </c>
      <c r="N102" s="5">
        <f t="shared" si="8"/>
        <v>17259.12</v>
      </c>
      <c r="O102" s="5">
        <f t="shared" si="9"/>
        <v>79524.53284490001</v>
      </c>
    </row>
    <row r="103" spans="1:15" ht="15.75">
      <c r="A103" s="44">
        <v>42633</v>
      </c>
      <c r="B103" s="15" t="s">
        <v>134</v>
      </c>
      <c r="C103" s="3" t="s">
        <v>142</v>
      </c>
      <c r="D103" s="4" t="s">
        <v>143</v>
      </c>
      <c r="E103" s="5">
        <v>70974.68</v>
      </c>
      <c r="F103" s="5">
        <v>2157.63</v>
      </c>
      <c r="G103" s="5">
        <v>2036.97</v>
      </c>
      <c r="H103" s="5">
        <f>SUM(E103-F103-G103-L103)</f>
        <v>66780.07999999999</v>
      </c>
      <c r="I103" s="5">
        <v>5682</v>
      </c>
      <c r="J103" s="5">
        <v>0</v>
      </c>
      <c r="K103" s="5">
        <v>0</v>
      </c>
      <c r="L103" s="5">
        <v>0</v>
      </c>
      <c r="M103" s="5">
        <v>0</v>
      </c>
      <c r="N103" s="5">
        <f t="shared" si="8"/>
        <v>9876.6</v>
      </c>
      <c r="O103" s="5">
        <f t="shared" si="9"/>
        <v>61098.079999999994</v>
      </c>
    </row>
    <row r="104" spans="1:15" ht="15.75">
      <c r="A104" s="44">
        <v>42633</v>
      </c>
      <c r="B104" s="15" t="s">
        <v>134</v>
      </c>
      <c r="C104" s="3" t="s">
        <v>144</v>
      </c>
      <c r="D104" s="4" t="s">
        <v>22</v>
      </c>
      <c r="E104" s="5">
        <v>58070.19187627382</v>
      </c>
      <c r="F104" s="5">
        <v>1765.33</v>
      </c>
      <c r="G104" s="5">
        <v>1666.61</v>
      </c>
      <c r="H104" s="5">
        <f>SUM(E104-F104-G104-L104)</f>
        <v>54638.25187627382</v>
      </c>
      <c r="I104" s="5">
        <v>3253.63</v>
      </c>
      <c r="J104" s="5">
        <v>0</v>
      </c>
      <c r="K104" s="5">
        <v>0</v>
      </c>
      <c r="L104" s="5">
        <v>0</v>
      </c>
      <c r="M104" s="5">
        <v>0</v>
      </c>
      <c r="N104" s="5">
        <f t="shared" si="8"/>
        <v>6685.57</v>
      </c>
      <c r="O104" s="5">
        <f t="shared" si="9"/>
        <v>51384.62187627382</v>
      </c>
    </row>
    <row r="105" spans="1:15" ht="15.75">
      <c r="A105" s="44">
        <v>42633</v>
      </c>
      <c r="B105" s="15" t="s">
        <v>145</v>
      </c>
      <c r="C105" s="9" t="s">
        <v>146</v>
      </c>
      <c r="D105" s="10" t="s">
        <v>147</v>
      </c>
      <c r="E105" s="5">
        <v>193567.30625424607</v>
      </c>
      <c r="F105" s="5">
        <v>2995.92</v>
      </c>
      <c r="G105" s="5">
        <v>5555.38</v>
      </c>
      <c r="H105" s="5">
        <f>SUM(E105-F105-G105-L105)</f>
        <v>184101.24625424604</v>
      </c>
      <c r="I105" s="23">
        <v>34798.58</v>
      </c>
      <c r="J105" s="5">
        <v>0</v>
      </c>
      <c r="K105" s="5">
        <v>0</v>
      </c>
      <c r="L105" s="5">
        <v>914.76</v>
      </c>
      <c r="M105" s="5">
        <v>0</v>
      </c>
      <c r="N105" s="5">
        <f t="shared" si="8"/>
        <v>44264.64000000001</v>
      </c>
      <c r="O105" s="5">
        <f t="shared" si="9"/>
        <v>149302.66625424605</v>
      </c>
    </row>
    <row r="106" spans="1:15" ht="15.75">
      <c r="A106" s="44">
        <v>42633</v>
      </c>
      <c r="B106" s="15" t="s">
        <v>145</v>
      </c>
      <c r="C106" s="3" t="s">
        <v>148</v>
      </c>
      <c r="D106" s="4" t="s">
        <v>149</v>
      </c>
      <c r="E106" s="5">
        <v>135497.12</v>
      </c>
      <c r="F106" s="23">
        <v>2995.92</v>
      </c>
      <c r="G106" s="23">
        <v>3888.77</v>
      </c>
      <c r="H106" s="5">
        <f>SUM(E106-F106-G106-L106)</f>
        <v>127697.66999999998</v>
      </c>
      <c r="I106" s="5">
        <v>20697.69</v>
      </c>
      <c r="J106" s="5">
        <v>0</v>
      </c>
      <c r="K106" s="5">
        <v>0</v>
      </c>
      <c r="L106" s="5">
        <v>914.76</v>
      </c>
      <c r="M106" s="5">
        <v>0</v>
      </c>
      <c r="N106" s="5">
        <f aca="true" t="shared" si="12" ref="N106:N137">SUM(F106+G106+I106+L106)</f>
        <v>28497.139999999996</v>
      </c>
      <c r="O106" s="5">
        <f aca="true" t="shared" si="13" ref="O106:O137">SUM(E106-N106)</f>
        <v>106999.98</v>
      </c>
    </row>
    <row r="107" spans="1:15" ht="15.75">
      <c r="A107" s="44">
        <v>42633</v>
      </c>
      <c r="B107" s="15" t="s">
        <v>145</v>
      </c>
      <c r="C107" s="3" t="s">
        <v>150</v>
      </c>
      <c r="D107" s="4" t="s">
        <v>22</v>
      </c>
      <c r="E107" s="5">
        <v>58070.19187627382</v>
      </c>
      <c r="F107" s="5">
        <v>1765.33</v>
      </c>
      <c r="G107" s="5">
        <v>1666.61</v>
      </c>
      <c r="H107" s="5">
        <f>SUM(E107-F107-G107)</f>
        <v>54638.25187627382</v>
      </c>
      <c r="I107" s="5">
        <v>3253.63</v>
      </c>
      <c r="J107" s="5">
        <v>0</v>
      </c>
      <c r="K107" s="5">
        <v>0</v>
      </c>
      <c r="L107" s="5">
        <v>0</v>
      </c>
      <c r="M107" s="5">
        <v>0</v>
      </c>
      <c r="N107" s="5">
        <f t="shared" si="12"/>
        <v>6685.57</v>
      </c>
      <c r="O107" s="5">
        <f t="shared" si="13"/>
        <v>51384.62187627382</v>
      </c>
    </row>
    <row r="108" spans="1:15" ht="15.75">
      <c r="A108" s="44">
        <v>42633</v>
      </c>
      <c r="B108" s="15" t="s">
        <v>145</v>
      </c>
      <c r="C108" s="3" t="s">
        <v>151</v>
      </c>
      <c r="D108" s="4" t="s">
        <v>152</v>
      </c>
      <c r="E108" s="5">
        <v>70974.67895989021</v>
      </c>
      <c r="F108" s="5">
        <v>2157.63</v>
      </c>
      <c r="G108" s="5">
        <v>2036.97</v>
      </c>
      <c r="H108" s="5">
        <f>SUM(E108-F108-G108)</f>
        <v>66780.0789598902</v>
      </c>
      <c r="I108" s="5">
        <v>5682</v>
      </c>
      <c r="J108" s="5">
        <v>0</v>
      </c>
      <c r="K108" s="5">
        <v>0</v>
      </c>
      <c r="L108" s="5">
        <v>0</v>
      </c>
      <c r="M108" s="5">
        <v>0</v>
      </c>
      <c r="N108" s="5">
        <f t="shared" si="12"/>
        <v>9876.6</v>
      </c>
      <c r="O108" s="5">
        <f t="shared" si="13"/>
        <v>61098.07895989021</v>
      </c>
    </row>
    <row r="109" spans="1:15" ht="15.75">
      <c r="A109" s="44">
        <v>42633</v>
      </c>
      <c r="B109" s="15" t="s">
        <v>145</v>
      </c>
      <c r="C109" s="3" t="s">
        <v>153</v>
      </c>
      <c r="D109" s="4" t="s">
        <v>143</v>
      </c>
      <c r="E109" s="5">
        <v>70974.67895989021</v>
      </c>
      <c r="F109" s="5">
        <v>2157.63</v>
      </c>
      <c r="G109" s="5">
        <v>2036.97</v>
      </c>
      <c r="H109" s="5">
        <f>SUM(E109-F109-G109-L109)</f>
        <v>65865.31895989021</v>
      </c>
      <c r="I109" s="5">
        <v>5499.05</v>
      </c>
      <c r="J109" s="5">
        <v>0</v>
      </c>
      <c r="K109" s="5">
        <v>0</v>
      </c>
      <c r="L109" s="5">
        <v>914.76</v>
      </c>
      <c r="M109" s="5">
        <v>0</v>
      </c>
      <c r="N109" s="5">
        <f t="shared" si="12"/>
        <v>10608.410000000002</v>
      </c>
      <c r="O109" s="5">
        <f t="shared" si="13"/>
        <v>60366.26895989021</v>
      </c>
    </row>
    <row r="110" spans="1:15" ht="15.75">
      <c r="A110" s="44">
        <v>42633</v>
      </c>
      <c r="B110" s="15" t="s">
        <v>145</v>
      </c>
      <c r="C110" s="3" t="s">
        <v>154</v>
      </c>
      <c r="D110" s="4" t="s">
        <v>143</v>
      </c>
      <c r="E110" s="5">
        <v>70974.67895989021</v>
      </c>
      <c r="F110" s="5">
        <v>2157.63</v>
      </c>
      <c r="G110" s="5">
        <v>2036.97</v>
      </c>
      <c r="H110" s="5">
        <f>SUM(E110-F110-G110)</f>
        <v>66780.0789598902</v>
      </c>
      <c r="I110" s="5">
        <v>5682</v>
      </c>
      <c r="J110" s="5">
        <v>0</v>
      </c>
      <c r="K110" s="5">
        <v>0</v>
      </c>
      <c r="L110" s="5">
        <v>0</v>
      </c>
      <c r="M110" s="5">
        <v>0</v>
      </c>
      <c r="N110" s="5">
        <f t="shared" si="12"/>
        <v>9876.6</v>
      </c>
      <c r="O110" s="5">
        <f t="shared" si="13"/>
        <v>61098.07895989021</v>
      </c>
    </row>
    <row r="111" spans="1:15" ht="15.75">
      <c r="A111" s="44">
        <v>42633</v>
      </c>
      <c r="B111" s="15" t="s">
        <v>145</v>
      </c>
      <c r="C111" s="3" t="s">
        <v>155</v>
      </c>
      <c r="D111" s="4" t="s">
        <v>152</v>
      </c>
      <c r="E111" s="5">
        <v>70974.67895989021</v>
      </c>
      <c r="F111" s="5">
        <v>2157.63</v>
      </c>
      <c r="G111" s="5">
        <v>2036.97</v>
      </c>
      <c r="H111" s="5">
        <f>SUM(E111-F111-G111-L111)</f>
        <v>64950.55895989021</v>
      </c>
      <c r="I111" s="5">
        <v>5316.1</v>
      </c>
      <c r="J111" s="5">
        <v>0</v>
      </c>
      <c r="K111" s="5">
        <v>0</v>
      </c>
      <c r="L111" s="5">
        <v>1829.52</v>
      </c>
      <c r="M111" s="5">
        <v>0</v>
      </c>
      <c r="N111" s="5">
        <f t="shared" si="12"/>
        <v>11340.220000000001</v>
      </c>
      <c r="O111" s="5">
        <f t="shared" si="13"/>
        <v>59634.45895989021</v>
      </c>
    </row>
    <row r="112" spans="1:15" ht="15.75">
      <c r="A112" s="44">
        <v>42633</v>
      </c>
      <c r="B112" s="15" t="s">
        <v>145</v>
      </c>
      <c r="C112" s="3" t="s">
        <v>156</v>
      </c>
      <c r="D112" s="4" t="s">
        <v>152</v>
      </c>
      <c r="E112" s="5">
        <v>70974.67895989021</v>
      </c>
      <c r="F112" s="5">
        <v>2157.63</v>
      </c>
      <c r="G112" s="5">
        <v>2036.97</v>
      </c>
      <c r="H112" s="5">
        <f>SUM(E112-F112-G112)</f>
        <v>66780.0789598902</v>
      </c>
      <c r="I112" s="5">
        <v>5682</v>
      </c>
      <c r="J112" s="5">
        <v>0</v>
      </c>
      <c r="K112" s="5">
        <v>0</v>
      </c>
      <c r="L112" s="5">
        <v>0</v>
      </c>
      <c r="M112" s="5">
        <v>0</v>
      </c>
      <c r="N112" s="5">
        <f t="shared" si="12"/>
        <v>9876.6</v>
      </c>
      <c r="O112" s="5">
        <f t="shared" si="13"/>
        <v>61098.07895989021</v>
      </c>
    </row>
    <row r="113" spans="1:15" ht="15.75">
      <c r="A113" s="44">
        <v>42633</v>
      </c>
      <c r="B113" s="15" t="s">
        <v>145</v>
      </c>
      <c r="C113" s="3" t="s">
        <v>157</v>
      </c>
      <c r="D113" s="4" t="s">
        <v>152</v>
      </c>
      <c r="E113" s="5">
        <v>70974.67895989021</v>
      </c>
      <c r="F113" s="5">
        <v>2157.63</v>
      </c>
      <c r="G113" s="5">
        <v>2036.97</v>
      </c>
      <c r="H113" s="5">
        <f>SUM(E113-F113-G113-L113)</f>
        <v>64950.55895989021</v>
      </c>
      <c r="I113" s="5">
        <v>5316.1</v>
      </c>
      <c r="J113" s="5">
        <v>0</v>
      </c>
      <c r="K113" s="5">
        <v>0</v>
      </c>
      <c r="L113" s="5">
        <v>1829.52</v>
      </c>
      <c r="M113" s="5">
        <v>0</v>
      </c>
      <c r="N113" s="5">
        <f t="shared" si="12"/>
        <v>11340.220000000001</v>
      </c>
      <c r="O113" s="5">
        <f t="shared" si="13"/>
        <v>59634.45895989021</v>
      </c>
    </row>
    <row r="114" spans="1:15" ht="15.75">
      <c r="A114" s="44">
        <v>42633</v>
      </c>
      <c r="B114" s="15" t="s">
        <v>145</v>
      </c>
      <c r="C114" s="3" t="s">
        <v>158</v>
      </c>
      <c r="D114" s="4" t="s">
        <v>152</v>
      </c>
      <c r="E114" s="5">
        <v>70974.67895989021</v>
      </c>
      <c r="F114" s="5">
        <v>2157.63</v>
      </c>
      <c r="G114" s="5">
        <v>2036.97</v>
      </c>
      <c r="H114" s="5">
        <f>SUM(E114-F114-G114)</f>
        <v>66780.0789598902</v>
      </c>
      <c r="I114" s="5">
        <v>5682</v>
      </c>
      <c r="J114" s="5">
        <v>0</v>
      </c>
      <c r="K114" s="5">
        <v>0</v>
      </c>
      <c r="L114" s="5">
        <v>0</v>
      </c>
      <c r="M114" s="5">
        <v>0</v>
      </c>
      <c r="N114" s="5">
        <f t="shared" si="12"/>
        <v>9876.6</v>
      </c>
      <c r="O114" s="5">
        <f t="shared" si="13"/>
        <v>61098.07895989021</v>
      </c>
    </row>
    <row r="115" spans="1:15" ht="15.75">
      <c r="A115" s="44">
        <v>42633</v>
      </c>
      <c r="B115" s="15" t="s">
        <v>145</v>
      </c>
      <c r="C115" s="3" t="s">
        <v>159</v>
      </c>
      <c r="D115" s="4" t="s">
        <v>143</v>
      </c>
      <c r="E115" s="5">
        <v>70974.67895989021</v>
      </c>
      <c r="F115" s="5">
        <v>2157.63</v>
      </c>
      <c r="G115" s="5">
        <v>2036.97</v>
      </c>
      <c r="H115" s="5">
        <f>SUM(E115-F115-G115)</f>
        <v>66780.0789598902</v>
      </c>
      <c r="I115" s="5">
        <v>5682</v>
      </c>
      <c r="J115" s="5">
        <v>0</v>
      </c>
      <c r="K115" s="5">
        <v>0</v>
      </c>
      <c r="L115" s="5">
        <v>0</v>
      </c>
      <c r="M115" s="5">
        <v>0</v>
      </c>
      <c r="N115" s="5">
        <f t="shared" si="12"/>
        <v>9876.6</v>
      </c>
      <c r="O115" s="5">
        <f t="shared" si="13"/>
        <v>61098.07895989021</v>
      </c>
    </row>
    <row r="116" spans="1:15" ht="15.75">
      <c r="A116" s="44">
        <v>42633</v>
      </c>
      <c r="B116" s="15" t="s">
        <v>145</v>
      </c>
      <c r="C116" s="3" t="s">
        <v>160</v>
      </c>
      <c r="D116" s="4" t="s">
        <v>152</v>
      </c>
      <c r="E116" s="5">
        <v>70974.67895989021</v>
      </c>
      <c r="F116" s="5">
        <v>2157.63</v>
      </c>
      <c r="G116" s="5">
        <v>2036.97</v>
      </c>
      <c r="H116" s="5">
        <f>SUM(E116-F116-G116)</f>
        <v>66780.0789598902</v>
      </c>
      <c r="I116" s="5">
        <v>5682</v>
      </c>
      <c r="J116" s="5">
        <v>0</v>
      </c>
      <c r="K116" s="5">
        <v>0</v>
      </c>
      <c r="L116" s="5">
        <v>0</v>
      </c>
      <c r="M116" s="5">
        <v>0</v>
      </c>
      <c r="N116" s="5">
        <f t="shared" si="12"/>
        <v>9876.6</v>
      </c>
      <c r="O116" s="5">
        <f t="shared" si="13"/>
        <v>61098.07895989021</v>
      </c>
    </row>
    <row r="117" spans="1:15" ht="15.75">
      <c r="A117" s="44">
        <v>42633</v>
      </c>
      <c r="B117" s="15" t="s">
        <v>145</v>
      </c>
      <c r="C117" s="3" t="s">
        <v>161</v>
      </c>
      <c r="D117" s="4" t="s">
        <v>152</v>
      </c>
      <c r="E117" s="5">
        <v>70974.67895989021</v>
      </c>
      <c r="F117" s="5">
        <v>2157.63</v>
      </c>
      <c r="G117" s="5">
        <v>2036.97</v>
      </c>
      <c r="H117" s="5">
        <f>SUM(E117-F117-G117)</f>
        <v>66780.0789598902</v>
      </c>
      <c r="I117" s="5">
        <v>5682</v>
      </c>
      <c r="J117" s="5">
        <v>0</v>
      </c>
      <c r="K117" s="5">
        <v>0</v>
      </c>
      <c r="L117" s="5">
        <v>0</v>
      </c>
      <c r="M117" s="5">
        <v>0</v>
      </c>
      <c r="N117" s="5">
        <f t="shared" si="12"/>
        <v>9876.6</v>
      </c>
      <c r="O117" s="5">
        <f t="shared" si="13"/>
        <v>61098.07895989021</v>
      </c>
    </row>
    <row r="118" spans="1:15" ht="15.75">
      <c r="A118" s="44">
        <v>42633</v>
      </c>
      <c r="B118" s="15" t="s">
        <v>145</v>
      </c>
      <c r="C118" s="3" t="s">
        <v>162</v>
      </c>
      <c r="D118" s="4" t="s">
        <v>143</v>
      </c>
      <c r="E118" s="5">
        <v>70974.67895989021</v>
      </c>
      <c r="F118" s="5">
        <v>2157.63</v>
      </c>
      <c r="G118" s="5">
        <v>2036.97</v>
      </c>
      <c r="H118" s="5">
        <f>SUM(E118-F118-G118)</f>
        <v>66780.0789598902</v>
      </c>
      <c r="I118" s="5">
        <v>5682</v>
      </c>
      <c r="J118" s="5">
        <v>0</v>
      </c>
      <c r="K118" s="5">
        <v>0</v>
      </c>
      <c r="L118" s="5">
        <v>0</v>
      </c>
      <c r="M118" s="5">
        <v>0</v>
      </c>
      <c r="N118" s="5">
        <f t="shared" si="12"/>
        <v>9876.6</v>
      </c>
      <c r="O118" s="5">
        <f t="shared" si="13"/>
        <v>61098.07895989021</v>
      </c>
    </row>
    <row r="119" spans="1:15" ht="15.75">
      <c r="A119" s="44">
        <v>42633</v>
      </c>
      <c r="B119" s="15" t="s">
        <v>145</v>
      </c>
      <c r="C119" s="3" t="s">
        <v>163</v>
      </c>
      <c r="D119" s="4" t="s">
        <v>143</v>
      </c>
      <c r="E119" s="5">
        <v>70974.67895989021</v>
      </c>
      <c r="F119" s="5">
        <v>2157.63</v>
      </c>
      <c r="G119" s="5">
        <v>2036.97</v>
      </c>
      <c r="H119" s="5">
        <f>SUM(E119-F119-G119-L119)</f>
        <v>64950.55895989021</v>
      </c>
      <c r="I119" s="5">
        <v>5316.1</v>
      </c>
      <c r="J119" s="5">
        <v>0</v>
      </c>
      <c r="K119" s="5">
        <v>0</v>
      </c>
      <c r="L119" s="5">
        <v>1829.52</v>
      </c>
      <c r="M119" s="5">
        <v>0</v>
      </c>
      <c r="N119" s="5">
        <f t="shared" si="12"/>
        <v>11340.220000000001</v>
      </c>
      <c r="O119" s="5">
        <f t="shared" si="13"/>
        <v>59634.45895989021</v>
      </c>
    </row>
    <row r="120" spans="1:15" ht="15.75">
      <c r="A120" s="44">
        <v>42633</v>
      </c>
      <c r="B120" s="15" t="s">
        <v>145</v>
      </c>
      <c r="C120" s="3" t="s">
        <v>164</v>
      </c>
      <c r="D120" s="4" t="s">
        <v>143</v>
      </c>
      <c r="E120" s="5">
        <v>70974.67895989021</v>
      </c>
      <c r="F120" s="5">
        <v>2157.63</v>
      </c>
      <c r="G120" s="5">
        <v>2036.97</v>
      </c>
      <c r="H120" s="5">
        <f>SUM(E120-F120-G120-L120)</f>
        <v>65865.31895989021</v>
      </c>
      <c r="I120" s="5">
        <v>5499.05</v>
      </c>
      <c r="J120" s="5">
        <v>0</v>
      </c>
      <c r="K120" s="5">
        <v>0</v>
      </c>
      <c r="L120" s="5">
        <v>914.76</v>
      </c>
      <c r="M120" s="5">
        <v>0</v>
      </c>
      <c r="N120" s="5">
        <f t="shared" si="12"/>
        <v>10608.410000000002</v>
      </c>
      <c r="O120" s="5">
        <f t="shared" si="13"/>
        <v>60366.26895989021</v>
      </c>
    </row>
    <row r="121" spans="1:15" ht="15.75">
      <c r="A121" s="44">
        <v>42633</v>
      </c>
      <c r="B121" s="15" t="s">
        <v>145</v>
      </c>
      <c r="C121" s="3" t="s">
        <v>165</v>
      </c>
      <c r="D121" s="4" t="s">
        <v>143</v>
      </c>
      <c r="E121" s="5">
        <v>70974.67895989021</v>
      </c>
      <c r="F121" s="5">
        <v>2157.63</v>
      </c>
      <c r="G121" s="5">
        <v>2036.97</v>
      </c>
      <c r="H121" s="5">
        <f aca="true" t="shared" si="14" ref="H121:H152">SUM(E121-F121-G121)</f>
        <v>66780.0789598902</v>
      </c>
      <c r="I121" s="5">
        <v>5682</v>
      </c>
      <c r="J121" s="5">
        <v>0</v>
      </c>
      <c r="K121" s="5">
        <v>0</v>
      </c>
      <c r="L121" s="5">
        <v>0</v>
      </c>
      <c r="M121" s="5">
        <v>0</v>
      </c>
      <c r="N121" s="5">
        <f t="shared" si="12"/>
        <v>9876.6</v>
      </c>
      <c r="O121" s="5">
        <f t="shared" si="13"/>
        <v>61098.07895989021</v>
      </c>
    </row>
    <row r="122" spans="1:15" ht="15.75">
      <c r="A122" s="44">
        <v>42633</v>
      </c>
      <c r="B122" s="15" t="s">
        <v>145</v>
      </c>
      <c r="C122" s="3" t="s">
        <v>166</v>
      </c>
      <c r="D122" s="4" t="s">
        <v>143</v>
      </c>
      <c r="E122" s="5">
        <v>70974.67895989021</v>
      </c>
      <c r="F122" s="5">
        <v>2157.63</v>
      </c>
      <c r="G122" s="5">
        <v>2036.97</v>
      </c>
      <c r="H122" s="5">
        <f t="shared" si="14"/>
        <v>66780.0789598902</v>
      </c>
      <c r="I122" s="5">
        <v>5682</v>
      </c>
      <c r="J122" s="5">
        <v>0</v>
      </c>
      <c r="K122" s="5">
        <v>0</v>
      </c>
      <c r="L122" s="5">
        <v>0</v>
      </c>
      <c r="M122" s="5">
        <v>0</v>
      </c>
      <c r="N122" s="5">
        <f t="shared" si="12"/>
        <v>9876.6</v>
      </c>
      <c r="O122" s="5">
        <f t="shared" si="13"/>
        <v>61098.07895989021</v>
      </c>
    </row>
    <row r="123" spans="1:15" ht="15.75">
      <c r="A123" s="44">
        <v>42633</v>
      </c>
      <c r="B123" s="15" t="s">
        <v>145</v>
      </c>
      <c r="C123" s="3" t="s">
        <v>167</v>
      </c>
      <c r="D123" s="4" t="s">
        <v>168</v>
      </c>
      <c r="E123" s="5">
        <v>70974.67895989021</v>
      </c>
      <c r="F123" s="5">
        <v>2157.63</v>
      </c>
      <c r="G123" s="5">
        <v>2036.97</v>
      </c>
      <c r="H123" s="5">
        <f t="shared" si="14"/>
        <v>66780.0789598902</v>
      </c>
      <c r="I123" s="5">
        <v>5682</v>
      </c>
      <c r="J123" s="5">
        <v>0</v>
      </c>
      <c r="K123" s="5">
        <v>0</v>
      </c>
      <c r="L123" s="5">
        <v>0</v>
      </c>
      <c r="M123" s="5">
        <v>0</v>
      </c>
      <c r="N123" s="5">
        <f t="shared" si="12"/>
        <v>9876.6</v>
      </c>
      <c r="O123" s="5">
        <f t="shared" si="13"/>
        <v>61098.07895989021</v>
      </c>
    </row>
    <row r="124" spans="1:15" ht="15.75">
      <c r="A124" s="44">
        <v>42633</v>
      </c>
      <c r="B124" s="15" t="s">
        <v>145</v>
      </c>
      <c r="C124" s="9" t="s">
        <v>169</v>
      </c>
      <c r="D124" s="4" t="s">
        <v>143</v>
      </c>
      <c r="E124" s="5">
        <v>70974.6756145</v>
      </c>
      <c r="F124" s="5">
        <v>2157.63</v>
      </c>
      <c r="G124" s="5">
        <v>2036.97</v>
      </c>
      <c r="H124" s="5">
        <f t="shared" si="14"/>
        <v>66780.07561449999</v>
      </c>
      <c r="I124" s="5">
        <v>5682</v>
      </c>
      <c r="J124" s="5">
        <v>0</v>
      </c>
      <c r="K124" s="5">
        <v>0</v>
      </c>
      <c r="L124" s="5">
        <v>0</v>
      </c>
      <c r="M124" s="5">
        <v>0</v>
      </c>
      <c r="N124" s="5">
        <f t="shared" si="12"/>
        <v>9876.6</v>
      </c>
      <c r="O124" s="5">
        <f t="shared" si="13"/>
        <v>61098.0756145</v>
      </c>
    </row>
    <row r="125" spans="1:15" ht="15.75">
      <c r="A125" s="44">
        <v>42633</v>
      </c>
      <c r="B125" s="15" t="s">
        <v>145</v>
      </c>
      <c r="C125" s="9" t="s">
        <v>170</v>
      </c>
      <c r="D125" s="4" t="s">
        <v>152</v>
      </c>
      <c r="E125" s="5">
        <v>70974.6756145</v>
      </c>
      <c r="F125" s="5">
        <v>2157.63</v>
      </c>
      <c r="G125" s="5">
        <v>2036.97</v>
      </c>
      <c r="H125" s="5">
        <f t="shared" si="14"/>
        <v>66780.07561449999</v>
      </c>
      <c r="I125" s="5">
        <v>5682</v>
      </c>
      <c r="J125" s="5">
        <v>0</v>
      </c>
      <c r="K125" s="5">
        <v>0</v>
      </c>
      <c r="L125" s="5">
        <v>0</v>
      </c>
      <c r="M125" s="5">
        <v>0</v>
      </c>
      <c r="N125" s="5">
        <f t="shared" si="12"/>
        <v>9876.6</v>
      </c>
      <c r="O125" s="5">
        <f t="shared" si="13"/>
        <v>61098.0756145</v>
      </c>
    </row>
    <row r="126" spans="1:15" ht="15.75">
      <c r="A126" s="44">
        <v>42633</v>
      </c>
      <c r="B126" s="15" t="s">
        <v>145</v>
      </c>
      <c r="C126" s="3" t="s">
        <v>171</v>
      </c>
      <c r="D126" s="4" t="s">
        <v>143</v>
      </c>
      <c r="E126" s="5">
        <v>70974.6756145</v>
      </c>
      <c r="F126" s="5">
        <v>2157.63</v>
      </c>
      <c r="G126" s="5">
        <v>2036.97</v>
      </c>
      <c r="H126" s="5">
        <f t="shared" si="14"/>
        <v>66780.07561449999</v>
      </c>
      <c r="I126" s="5">
        <v>5682</v>
      </c>
      <c r="J126" s="5">
        <v>0</v>
      </c>
      <c r="K126" s="5">
        <v>0</v>
      </c>
      <c r="L126" s="5">
        <v>0</v>
      </c>
      <c r="M126" s="5">
        <v>0</v>
      </c>
      <c r="N126" s="5">
        <f t="shared" si="12"/>
        <v>9876.6</v>
      </c>
      <c r="O126" s="5">
        <f t="shared" si="13"/>
        <v>61098.0756145</v>
      </c>
    </row>
    <row r="127" spans="1:15" ht="15.75">
      <c r="A127" s="44">
        <v>42633</v>
      </c>
      <c r="B127" s="15" t="s">
        <v>145</v>
      </c>
      <c r="C127" s="3" t="s">
        <v>172</v>
      </c>
      <c r="D127" s="4" t="s">
        <v>152</v>
      </c>
      <c r="E127" s="5">
        <v>70974.6756145</v>
      </c>
      <c r="F127" s="5">
        <v>2157.63</v>
      </c>
      <c r="G127" s="5">
        <v>2036.97</v>
      </c>
      <c r="H127" s="5">
        <f t="shared" si="14"/>
        <v>66780.07561449999</v>
      </c>
      <c r="I127" s="5">
        <v>5682</v>
      </c>
      <c r="J127" s="5">
        <v>0</v>
      </c>
      <c r="K127" s="5">
        <v>0</v>
      </c>
      <c r="L127" s="5">
        <v>0</v>
      </c>
      <c r="M127" s="5">
        <v>0</v>
      </c>
      <c r="N127" s="5">
        <f t="shared" si="12"/>
        <v>9876.6</v>
      </c>
      <c r="O127" s="5">
        <f t="shared" si="13"/>
        <v>61098.0756145</v>
      </c>
    </row>
    <row r="128" spans="1:15" ht="15.75">
      <c r="A128" s="44">
        <v>42633</v>
      </c>
      <c r="B128" s="15" t="s">
        <v>145</v>
      </c>
      <c r="C128" s="3" t="s">
        <v>173</v>
      </c>
      <c r="D128" s="4" t="s">
        <v>152</v>
      </c>
      <c r="E128" s="5">
        <v>70974.6756145</v>
      </c>
      <c r="F128" s="5">
        <v>2157.63</v>
      </c>
      <c r="G128" s="5">
        <v>2036.97</v>
      </c>
      <c r="H128" s="5">
        <f t="shared" si="14"/>
        <v>66780.07561449999</v>
      </c>
      <c r="I128" s="5">
        <v>5682</v>
      </c>
      <c r="J128" s="5">
        <v>0</v>
      </c>
      <c r="K128" s="5">
        <v>0</v>
      </c>
      <c r="L128" s="5">
        <v>0</v>
      </c>
      <c r="M128" s="5">
        <v>0</v>
      </c>
      <c r="N128" s="5">
        <f t="shared" si="12"/>
        <v>9876.6</v>
      </c>
      <c r="O128" s="5">
        <f t="shared" si="13"/>
        <v>61098.0756145</v>
      </c>
    </row>
    <row r="129" spans="1:15" ht="15.75">
      <c r="A129" s="44">
        <v>42633</v>
      </c>
      <c r="B129" s="15" t="s">
        <v>145</v>
      </c>
      <c r="C129" s="3" t="s">
        <v>174</v>
      </c>
      <c r="D129" s="4" t="s">
        <v>143</v>
      </c>
      <c r="E129" s="5">
        <v>70974.6756145</v>
      </c>
      <c r="F129" s="5">
        <v>2157.63</v>
      </c>
      <c r="G129" s="5">
        <v>2036.97</v>
      </c>
      <c r="H129" s="5">
        <f t="shared" si="14"/>
        <v>66780.07561449999</v>
      </c>
      <c r="I129" s="5">
        <v>5682</v>
      </c>
      <c r="J129" s="5">
        <v>0</v>
      </c>
      <c r="K129" s="5">
        <v>0</v>
      </c>
      <c r="L129" s="5">
        <v>0</v>
      </c>
      <c r="M129" s="5">
        <v>0</v>
      </c>
      <c r="N129" s="5">
        <f t="shared" si="12"/>
        <v>9876.6</v>
      </c>
      <c r="O129" s="5">
        <f t="shared" si="13"/>
        <v>61098.0756145</v>
      </c>
    </row>
    <row r="130" spans="1:15" ht="15.75">
      <c r="A130" s="44">
        <v>42633</v>
      </c>
      <c r="B130" s="15" t="s">
        <v>145</v>
      </c>
      <c r="C130" s="3" t="s">
        <v>175</v>
      </c>
      <c r="D130" s="4" t="s">
        <v>143</v>
      </c>
      <c r="E130" s="5">
        <v>70974.6756145</v>
      </c>
      <c r="F130" s="5">
        <v>2157.63</v>
      </c>
      <c r="G130" s="5">
        <v>2036.97</v>
      </c>
      <c r="H130" s="5">
        <f t="shared" si="14"/>
        <v>66780.07561449999</v>
      </c>
      <c r="I130" s="5">
        <v>5682</v>
      </c>
      <c r="J130" s="5">
        <v>0</v>
      </c>
      <c r="K130" s="5">
        <v>0</v>
      </c>
      <c r="L130" s="5">
        <v>0</v>
      </c>
      <c r="M130" s="5">
        <v>0</v>
      </c>
      <c r="N130" s="5">
        <f t="shared" si="12"/>
        <v>9876.6</v>
      </c>
      <c r="O130" s="5">
        <f t="shared" si="13"/>
        <v>61098.0756145</v>
      </c>
    </row>
    <row r="131" spans="1:15" ht="15.75">
      <c r="A131" s="44">
        <v>42633</v>
      </c>
      <c r="B131" s="15" t="s">
        <v>145</v>
      </c>
      <c r="C131" s="3" t="s">
        <v>176</v>
      </c>
      <c r="D131" s="4" t="s">
        <v>143</v>
      </c>
      <c r="E131" s="5">
        <v>70974.6756145</v>
      </c>
      <c r="F131" s="5">
        <v>2157.63</v>
      </c>
      <c r="G131" s="5">
        <v>2036.97</v>
      </c>
      <c r="H131" s="5">
        <f t="shared" si="14"/>
        <v>66780.07561449999</v>
      </c>
      <c r="I131" s="5">
        <v>5682</v>
      </c>
      <c r="J131" s="5">
        <v>0</v>
      </c>
      <c r="K131" s="5">
        <v>0</v>
      </c>
      <c r="L131" s="5">
        <v>0</v>
      </c>
      <c r="M131" s="5">
        <v>0</v>
      </c>
      <c r="N131" s="5">
        <f t="shared" si="12"/>
        <v>9876.6</v>
      </c>
      <c r="O131" s="5">
        <f t="shared" si="13"/>
        <v>61098.0756145</v>
      </c>
    </row>
    <row r="132" spans="1:15" ht="15.75">
      <c r="A132" s="44">
        <v>42633</v>
      </c>
      <c r="B132" s="15" t="s">
        <v>145</v>
      </c>
      <c r="C132" s="3" t="s">
        <v>177</v>
      </c>
      <c r="D132" s="4" t="s">
        <v>143</v>
      </c>
      <c r="E132" s="5">
        <v>70974.6756145</v>
      </c>
      <c r="F132" s="5">
        <v>2157.63</v>
      </c>
      <c r="G132" s="5">
        <v>2036.97</v>
      </c>
      <c r="H132" s="5">
        <f t="shared" si="14"/>
        <v>66780.07561449999</v>
      </c>
      <c r="I132" s="5">
        <v>5682</v>
      </c>
      <c r="J132" s="5">
        <v>0</v>
      </c>
      <c r="K132" s="5">
        <v>0</v>
      </c>
      <c r="L132" s="5">
        <v>0</v>
      </c>
      <c r="M132" s="5">
        <v>0</v>
      </c>
      <c r="N132" s="5">
        <f t="shared" si="12"/>
        <v>9876.6</v>
      </c>
      <c r="O132" s="5">
        <f t="shared" si="13"/>
        <v>61098.0756145</v>
      </c>
    </row>
    <row r="133" spans="1:15" ht="15.75">
      <c r="A133" s="44">
        <v>42633</v>
      </c>
      <c r="B133" s="15" t="s">
        <v>145</v>
      </c>
      <c r="C133" s="3" t="s">
        <v>178</v>
      </c>
      <c r="D133" s="4" t="s">
        <v>143</v>
      </c>
      <c r="E133" s="5">
        <v>70974.6756145</v>
      </c>
      <c r="F133" s="5">
        <v>2157.63</v>
      </c>
      <c r="G133" s="5">
        <v>2036.97</v>
      </c>
      <c r="H133" s="5">
        <f t="shared" si="14"/>
        <v>66780.07561449999</v>
      </c>
      <c r="I133" s="5">
        <v>5682</v>
      </c>
      <c r="J133" s="5">
        <v>0</v>
      </c>
      <c r="K133" s="5">
        <v>0</v>
      </c>
      <c r="L133" s="5">
        <v>0</v>
      </c>
      <c r="M133" s="5">
        <v>0</v>
      </c>
      <c r="N133" s="5">
        <f t="shared" si="12"/>
        <v>9876.6</v>
      </c>
      <c r="O133" s="5">
        <f t="shared" si="13"/>
        <v>61098.0756145</v>
      </c>
    </row>
    <row r="134" spans="1:15" ht="15.75">
      <c r="A134" s="44">
        <v>42633</v>
      </c>
      <c r="B134" s="15" t="s">
        <v>145</v>
      </c>
      <c r="C134" s="3" t="s">
        <v>179</v>
      </c>
      <c r="D134" s="4" t="s">
        <v>152</v>
      </c>
      <c r="E134" s="5">
        <v>70974.6756145</v>
      </c>
      <c r="F134" s="5">
        <v>2157.63</v>
      </c>
      <c r="G134" s="5">
        <v>2036.97</v>
      </c>
      <c r="H134" s="5">
        <f t="shared" si="14"/>
        <v>66780.07561449999</v>
      </c>
      <c r="I134" s="5">
        <v>5682</v>
      </c>
      <c r="J134" s="5">
        <v>0</v>
      </c>
      <c r="K134" s="5">
        <v>0</v>
      </c>
      <c r="L134" s="5">
        <v>0</v>
      </c>
      <c r="M134" s="5">
        <v>0</v>
      </c>
      <c r="N134" s="5">
        <f t="shared" si="12"/>
        <v>9876.6</v>
      </c>
      <c r="O134" s="5">
        <f t="shared" si="13"/>
        <v>61098.0756145</v>
      </c>
    </row>
    <row r="135" spans="1:15" ht="15.75">
      <c r="A135" s="44">
        <v>42633</v>
      </c>
      <c r="B135" s="15" t="s">
        <v>145</v>
      </c>
      <c r="C135" s="25" t="s">
        <v>180</v>
      </c>
      <c r="D135" s="4" t="s">
        <v>152</v>
      </c>
      <c r="E135" s="5">
        <v>0</v>
      </c>
      <c r="F135" s="5">
        <v>0</v>
      </c>
      <c r="G135" s="5">
        <v>0</v>
      </c>
      <c r="H135" s="5">
        <f t="shared" si="14"/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f t="shared" si="12"/>
        <v>0</v>
      </c>
      <c r="O135" s="5">
        <f t="shared" si="13"/>
        <v>0</v>
      </c>
    </row>
    <row r="136" spans="1:15" ht="15.75">
      <c r="A136" s="44">
        <v>42633</v>
      </c>
      <c r="B136" s="15" t="s">
        <v>145</v>
      </c>
      <c r="C136" s="18" t="s">
        <v>181</v>
      </c>
      <c r="D136" s="4" t="s">
        <v>143</v>
      </c>
      <c r="E136" s="5">
        <v>70974.6756145</v>
      </c>
      <c r="F136" s="5">
        <v>2157.63</v>
      </c>
      <c r="G136" s="5">
        <v>2036.97</v>
      </c>
      <c r="H136" s="5">
        <f t="shared" si="14"/>
        <v>66780.07561449999</v>
      </c>
      <c r="I136" s="5">
        <v>5682</v>
      </c>
      <c r="J136" s="5">
        <v>0</v>
      </c>
      <c r="K136" s="5">
        <v>0</v>
      </c>
      <c r="L136" s="5">
        <v>0</v>
      </c>
      <c r="M136" s="5">
        <v>0</v>
      </c>
      <c r="N136" s="5">
        <f t="shared" si="12"/>
        <v>9876.6</v>
      </c>
      <c r="O136" s="5">
        <f t="shared" si="13"/>
        <v>61098.0756145</v>
      </c>
    </row>
    <row r="137" spans="1:15" ht="15.75">
      <c r="A137" s="44">
        <v>42633</v>
      </c>
      <c r="B137" s="15" t="s">
        <v>145</v>
      </c>
      <c r="C137" s="18" t="s">
        <v>182</v>
      </c>
      <c r="D137" s="4" t="s">
        <v>143</v>
      </c>
      <c r="E137" s="5">
        <v>70974.6756145</v>
      </c>
      <c r="F137" s="5">
        <v>2157.63</v>
      </c>
      <c r="G137" s="5">
        <v>2036.97</v>
      </c>
      <c r="H137" s="5">
        <f t="shared" si="14"/>
        <v>66780.07561449999</v>
      </c>
      <c r="I137" s="5">
        <v>5682</v>
      </c>
      <c r="J137" s="5">
        <v>0</v>
      </c>
      <c r="K137" s="5">
        <v>0</v>
      </c>
      <c r="L137" s="5">
        <v>0</v>
      </c>
      <c r="M137" s="5">
        <v>0</v>
      </c>
      <c r="N137" s="5">
        <f t="shared" si="12"/>
        <v>9876.6</v>
      </c>
      <c r="O137" s="5">
        <f t="shared" si="13"/>
        <v>61098.0756145</v>
      </c>
    </row>
    <row r="138" spans="1:15" ht="15.75">
      <c r="A138" s="44">
        <v>42633</v>
      </c>
      <c r="B138" s="15" t="s">
        <v>145</v>
      </c>
      <c r="C138" s="18" t="s">
        <v>183</v>
      </c>
      <c r="D138" s="4" t="s">
        <v>143</v>
      </c>
      <c r="E138" s="5">
        <v>70974.6756145</v>
      </c>
      <c r="F138" s="5">
        <v>2157.63</v>
      </c>
      <c r="G138" s="5">
        <v>2036.97</v>
      </c>
      <c r="H138" s="5">
        <f t="shared" si="14"/>
        <v>66780.07561449999</v>
      </c>
      <c r="I138" s="5">
        <v>5682</v>
      </c>
      <c r="J138" s="5">
        <v>0</v>
      </c>
      <c r="K138" s="5">
        <v>0</v>
      </c>
      <c r="L138" s="5">
        <v>0</v>
      </c>
      <c r="M138" s="5">
        <v>0</v>
      </c>
      <c r="N138" s="5">
        <f aca="true" t="shared" si="15" ref="N138:N169">SUM(F138+G138+I138+L138)</f>
        <v>9876.6</v>
      </c>
      <c r="O138" s="5">
        <f aca="true" t="shared" si="16" ref="O138:O169">SUM(E138-N138)</f>
        <v>61098.0756145</v>
      </c>
    </row>
    <row r="139" spans="1:15" ht="15.75">
      <c r="A139" s="44">
        <v>42633</v>
      </c>
      <c r="B139" s="15" t="s">
        <v>145</v>
      </c>
      <c r="C139" s="18" t="s">
        <v>184</v>
      </c>
      <c r="D139" s="4" t="s">
        <v>143</v>
      </c>
      <c r="E139" s="5">
        <v>70974.6756145</v>
      </c>
      <c r="F139" s="5">
        <v>2157.63</v>
      </c>
      <c r="G139" s="5">
        <v>2036.97</v>
      </c>
      <c r="H139" s="5">
        <f t="shared" si="14"/>
        <v>66780.07561449999</v>
      </c>
      <c r="I139" s="5">
        <v>5682</v>
      </c>
      <c r="J139" s="5">
        <v>0</v>
      </c>
      <c r="K139" s="5">
        <v>0</v>
      </c>
      <c r="L139" s="5">
        <v>0</v>
      </c>
      <c r="M139" s="5">
        <v>0</v>
      </c>
      <c r="N139" s="5">
        <f t="shared" si="15"/>
        <v>9876.6</v>
      </c>
      <c r="O139" s="5">
        <f t="shared" si="16"/>
        <v>61098.0756145</v>
      </c>
    </row>
    <row r="140" spans="1:15" ht="15.75">
      <c r="A140" s="44">
        <v>42633</v>
      </c>
      <c r="B140" s="15" t="s">
        <v>145</v>
      </c>
      <c r="C140" s="18" t="s">
        <v>185</v>
      </c>
      <c r="D140" s="4" t="s">
        <v>143</v>
      </c>
      <c r="E140" s="5">
        <v>70974.6756145</v>
      </c>
      <c r="F140" s="5">
        <v>2157.63</v>
      </c>
      <c r="G140" s="5">
        <v>2036.97</v>
      </c>
      <c r="H140" s="5">
        <f t="shared" si="14"/>
        <v>66780.07561449999</v>
      </c>
      <c r="I140" s="5">
        <v>5682</v>
      </c>
      <c r="J140" s="5">
        <v>0</v>
      </c>
      <c r="K140" s="5">
        <v>0</v>
      </c>
      <c r="L140" s="5">
        <v>0</v>
      </c>
      <c r="M140" s="5">
        <v>0</v>
      </c>
      <c r="N140" s="5">
        <f t="shared" si="15"/>
        <v>9876.6</v>
      </c>
      <c r="O140" s="5">
        <f t="shared" si="16"/>
        <v>61098.0756145</v>
      </c>
    </row>
    <row r="141" spans="1:15" ht="15.75">
      <c r="A141" s="44">
        <v>42633</v>
      </c>
      <c r="B141" s="15" t="s">
        <v>145</v>
      </c>
      <c r="C141" s="26" t="s">
        <v>186</v>
      </c>
      <c r="D141" s="4" t="s">
        <v>143</v>
      </c>
      <c r="E141" s="5">
        <v>70974.6756145</v>
      </c>
      <c r="F141" s="5">
        <v>2157.63</v>
      </c>
      <c r="G141" s="5">
        <v>2036.97</v>
      </c>
      <c r="H141" s="5">
        <f t="shared" si="14"/>
        <v>66780.07561449999</v>
      </c>
      <c r="I141" s="5">
        <v>5682</v>
      </c>
      <c r="J141" s="5">
        <v>0</v>
      </c>
      <c r="K141" s="5">
        <v>0</v>
      </c>
      <c r="L141" s="5">
        <v>0</v>
      </c>
      <c r="M141" s="5">
        <v>0</v>
      </c>
      <c r="N141" s="5">
        <f t="shared" si="15"/>
        <v>9876.6</v>
      </c>
      <c r="O141" s="5">
        <f t="shared" si="16"/>
        <v>61098.0756145</v>
      </c>
    </row>
    <row r="142" spans="1:15" ht="15.75">
      <c r="A142" s="44">
        <v>42633</v>
      </c>
      <c r="B142" s="15" t="s">
        <v>145</v>
      </c>
      <c r="C142" s="26" t="s">
        <v>187</v>
      </c>
      <c r="D142" s="4" t="s">
        <v>152</v>
      </c>
      <c r="E142" s="5">
        <v>70974.6756145</v>
      </c>
      <c r="F142" s="5">
        <v>2157.63</v>
      </c>
      <c r="G142" s="5">
        <v>2036.97</v>
      </c>
      <c r="H142" s="5">
        <f t="shared" si="14"/>
        <v>66780.07561449999</v>
      </c>
      <c r="I142" s="5">
        <v>5682</v>
      </c>
      <c r="J142" s="5">
        <v>0</v>
      </c>
      <c r="K142" s="5">
        <v>0</v>
      </c>
      <c r="L142" s="5">
        <v>0</v>
      </c>
      <c r="M142" s="5">
        <v>0</v>
      </c>
      <c r="N142" s="5">
        <f t="shared" si="15"/>
        <v>9876.6</v>
      </c>
      <c r="O142" s="5">
        <f t="shared" si="16"/>
        <v>61098.0756145</v>
      </c>
    </row>
    <row r="143" spans="1:15" ht="15.75">
      <c r="A143" s="44">
        <v>42633</v>
      </c>
      <c r="B143" s="15" t="s">
        <v>145</v>
      </c>
      <c r="C143" s="26" t="s">
        <v>188</v>
      </c>
      <c r="D143" s="4" t="s">
        <v>152</v>
      </c>
      <c r="E143" s="5">
        <v>70974.6756145</v>
      </c>
      <c r="F143" s="5">
        <v>2157.63</v>
      </c>
      <c r="G143" s="5">
        <v>2036.97</v>
      </c>
      <c r="H143" s="5">
        <f t="shared" si="14"/>
        <v>66780.07561449999</v>
      </c>
      <c r="I143" s="5">
        <v>5682</v>
      </c>
      <c r="J143" s="5">
        <v>0</v>
      </c>
      <c r="K143" s="5">
        <v>0</v>
      </c>
      <c r="L143" s="5">
        <v>0</v>
      </c>
      <c r="M143" s="5">
        <v>0</v>
      </c>
      <c r="N143" s="5">
        <f t="shared" si="15"/>
        <v>9876.6</v>
      </c>
      <c r="O143" s="5">
        <f t="shared" si="16"/>
        <v>61098.0756145</v>
      </c>
    </row>
    <row r="144" spans="1:15" ht="15.75">
      <c r="A144" s="44">
        <v>42633</v>
      </c>
      <c r="B144" s="15" t="s">
        <v>145</v>
      </c>
      <c r="C144" s="26" t="s">
        <v>189</v>
      </c>
      <c r="D144" s="4" t="s">
        <v>143</v>
      </c>
      <c r="E144" s="5">
        <v>70974.6756145</v>
      </c>
      <c r="F144" s="5">
        <v>2157.63</v>
      </c>
      <c r="G144" s="5">
        <v>2036.97</v>
      </c>
      <c r="H144" s="5">
        <f t="shared" si="14"/>
        <v>66780.07561449999</v>
      </c>
      <c r="I144" s="5">
        <v>5682</v>
      </c>
      <c r="J144" s="5">
        <v>0</v>
      </c>
      <c r="K144" s="5">
        <v>0</v>
      </c>
      <c r="L144" s="5">
        <v>0</v>
      </c>
      <c r="M144" s="5">
        <v>0</v>
      </c>
      <c r="N144" s="5">
        <f t="shared" si="15"/>
        <v>9876.6</v>
      </c>
      <c r="O144" s="5">
        <f t="shared" si="16"/>
        <v>61098.0756145</v>
      </c>
    </row>
    <row r="145" spans="1:15" ht="15.75">
      <c r="A145" s="44">
        <v>42633</v>
      </c>
      <c r="B145" s="15" t="s">
        <v>145</v>
      </c>
      <c r="C145" s="26" t="s">
        <v>190</v>
      </c>
      <c r="D145" s="4" t="s">
        <v>143</v>
      </c>
      <c r="E145" s="5">
        <v>70974.6756145</v>
      </c>
      <c r="F145" s="5">
        <v>2157.63</v>
      </c>
      <c r="G145" s="5">
        <v>2036.97</v>
      </c>
      <c r="H145" s="5">
        <f t="shared" si="14"/>
        <v>66780.07561449999</v>
      </c>
      <c r="I145" s="5">
        <v>5682</v>
      </c>
      <c r="J145" s="5">
        <v>0</v>
      </c>
      <c r="K145" s="5">
        <v>0</v>
      </c>
      <c r="L145" s="5">
        <v>0</v>
      </c>
      <c r="M145" s="5">
        <v>0</v>
      </c>
      <c r="N145" s="5">
        <f t="shared" si="15"/>
        <v>9876.6</v>
      </c>
      <c r="O145" s="5">
        <f t="shared" si="16"/>
        <v>61098.0756145</v>
      </c>
    </row>
    <row r="146" spans="1:15" ht="15.75">
      <c r="A146" s="44">
        <v>42633</v>
      </c>
      <c r="B146" s="15" t="s">
        <v>145</v>
      </c>
      <c r="C146" s="9" t="s">
        <v>191</v>
      </c>
      <c r="D146" s="4" t="s">
        <v>152</v>
      </c>
      <c r="E146" s="5">
        <v>70974.6756145</v>
      </c>
      <c r="F146" s="5">
        <v>2157.63</v>
      </c>
      <c r="G146" s="5">
        <v>2036.97</v>
      </c>
      <c r="H146" s="5">
        <f t="shared" si="14"/>
        <v>66780.07561449999</v>
      </c>
      <c r="I146" s="5">
        <v>5682</v>
      </c>
      <c r="J146" s="5">
        <v>0</v>
      </c>
      <c r="K146" s="5">
        <v>0</v>
      </c>
      <c r="L146" s="5">
        <v>0</v>
      </c>
      <c r="M146" s="5">
        <v>0</v>
      </c>
      <c r="N146" s="5">
        <f t="shared" si="15"/>
        <v>9876.6</v>
      </c>
      <c r="O146" s="5">
        <f t="shared" si="16"/>
        <v>61098.0756145</v>
      </c>
    </row>
    <row r="147" spans="1:15" ht="15.75">
      <c r="A147" s="44">
        <v>42633</v>
      </c>
      <c r="B147" s="15" t="s">
        <v>145</v>
      </c>
      <c r="C147" s="26" t="s">
        <v>192</v>
      </c>
      <c r="D147" s="4" t="s">
        <v>152</v>
      </c>
      <c r="E147" s="5">
        <v>70974.6756145</v>
      </c>
      <c r="F147" s="5">
        <v>2157.63</v>
      </c>
      <c r="G147" s="5">
        <v>2036.97</v>
      </c>
      <c r="H147" s="5">
        <f t="shared" si="14"/>
        <v>66780.07561449999</v>
      </c>
      <c r="I147" s="5">
        <v>5682</v>
      </c>
      <c r="J147" s="5">
        <v>0</v>
      </c>
      <c r="K147" s="5">
        <v>0</v>
      </c>
      <c r="L147" s="5">
        <v>0</v>
      </c>
      <c r="M147" s="5">
        <v>0</v>
      </c>
      <c r="N147" s="5">
        <f t="shared" si="15"/>
        <v>9876.6</v>
      </c>
      <c r="O147" s="5">
        <f t="shared" si="16"/>
        <v>61098.0756145</v>
      </c>
    </row>
    <row r="148" spans="1:15" ht="15.75">
      <c r="A148" s="44">
        <v>42633</v>
      </c>
      <c r="B148" s="15" t="s">
        <v>145</v>
      </c>
      <c r="C148" s="26" t="s">
        <v>193</v>
      </c>
      <c r="D148" s="4" t="s">
        <v>143</v>
      </c>
      <c r="E148" s="5">
        <v>70974.6756145</v>
      </c>
      <c r="F148" s="5">
        <v>2157.63</v>
      </c>
      <c r="G148" s="5">
        <v>2036.97</v>
      </c>
      <c r="H148" s="5">
        <f t="shared" si="14"/>
        <v>66780.07561449999</v>
      </c>
      <c r="I148" s="5">
        <v>5682</v>
      </c>
      <c r="J148" s="5">
        <v>0</v>
      </c>
      <c r="K148" s="5">
        <v>0</v>
      </c>
      <c r="L148" s="5">
        <v>0</v>
      </c>
      <c r="M148" s="5">
        <v>0</v>
      </c>
      <c r="N148" s="5">
        <f t="shared" si="15"/>
        <v>9876.6</v>
      </c>
      <c r="O148" s="5">
        <f t="shared" si="16"/>
        <v>61098.0756145</v>
      </c>
    </row>
    <row r="149" spans="1:15" ht="15.75">
      <c r="A149" s="44">
        <v>42633</v>
      </c>
      <c r="B149" s="15" t="s">
        <v>145</v>
      </c>
      <c r="C149" s="26" t="s">
        <v>194</v>
      </c>
      <c r="D149" s="4" t="s">
        <v>143</v>
      </c>
      <c r="E149" s="5">
        <v>70974.6756145</v>
      </c>
      <c r="F149" s="5">
        <v>2157.63</v>
      </c>
      <c r="G149" s="5">
        <v>2036.97</v>
      </c>
      <c r="H149" s="5">
        <f t="shared" si="14"/>
        <v>66780.07561449999</v>
      </c>
      <c r="I149" s="5">
        <v>5682</v>
      </c>
      <c r="J149" s="5">
        <v>0</v>
      </c>
      <c r="K149" s="5">
        <v>0</v>
      </c>
      <c r="L149" s="5">
        <v>0</v>
      </c>
      <c r="M149" s="5">
        <v>0</v>
      </c>
      <c r="N149" s="5">
        <f t="shared" si="15"/>
        <v>9876.6</v>
      </c>
      <c r="O149" s="5">
        <f t="shared" si="16"/>
        <v>61098.0756145</v>
      </c>
    </row>
    <row r="150" spans="1:15" ht="15.75">
      <c r="A150" s="44">
        <v>42633</v>
      </c>
      <c r="B150" s="15" t="s">
        <v>145</v>
      </c>
      <c r="C150" s="26" t="s">
        <v>195</v>
      </c>
      <c r="D150" s="4" t="s">
        <v>143</v>
      </c>
      <c r="E150" s="5">
        <v>70974.6756145</v>
      </c>
      <c r="F150" s="5">
        <v>2157.63</v>
      </c>
      <c r="G150" s="5">
        <v>2036.97</v>
      </c>
      <c r="H150" s="5">
        <f t="shared" si="14"/>
        <v>66780.07561449999</v>
      </c>
      <c r="I150" s="5">
        <v>5682</v>
      </c>
      <c r="J150" s="5">
        <v>0</v>
      </c>
      <c r="K150" s="5">
        <v>0</v>
      </c>
      <c r="L150" s="5">
        <v>0</v>
      </c>
      <c r="M150" s="5">
        <v>0</v>
      </c>
      <c r="N150" s="5">
        <f t="shared" si="15"/>
        <v>9876.6</v>
      </c>
      <c r="O150" s="5">
        <f t="shared" si="16"/>
        <v>61098.0756145</v>
      </c>
    </row>
    <row r="151" spans="1:15" ht="15.75">
      <c r="A151" s="44">
        <v>42633</v>
      </c>
      <c r="B151" s="15" t="s">
        <v>145</v>
      </c>
      <c r="C151" s="26" t="s">
        <v>196</v>
      </c>
      <c r="D151" s="4" t="s">
        <v>143</v>
      </c>
      <c r="E151" s="5">
        <v>70974.6756145</v>
      </c>
      <c r="F151" s="5">
        <v>2157.63</v>
      </c>
      <c r="G151" s="5">
        <v>2036.97</v>
      </c>
      <c r="H151" s="5">
        <f t="shared" si="14"/>
        <v>66780.07561449999</v>
      </c>
      <c r="I151" s="5">
        <v>5682</v>
      </c>
      <c r="J151" s="5">
        <v>0</v>
      </c>
      <c r="K151" s="5">
        <v>0</v>
      </c>
      <c r="L151" s="5">
        <v>0</v>
      </c>
      <c r="M151" s="5">
        <v>0</v>
      </c>
      <c r="N151" s="5">
        <f t="shared" si="15"/>
        <v>9876.6</v>
      </c>
      <c r="O151" s="5">
        <f t="shared" si="16"/>
        <v>61098.0756145</v>
      </c>
    </row>
    <row r="152" spans="1:15" ht="15.75">
      <c r="A152" s="44">
        <v>42633</v>
      </c>
      <c r="B152" s="15" t="s">
        <v>145</v>
      </c>
      <c r="C152" s="26" t="s">
        <v>197</v>
      </c>
      <c r="D152" s="4" t="s">
        <v>152</v>
      </c>
      <c r="E152" s="5">
        <v>70974.6756145</v>
      </c>
      <c r="F152" s="5">
        <v>2157.63</v>
      </c>
      <c r="G152" s="5">
        <v>2036.97</v>
      </c>
      <c r="H152" s="5">
        <f t="shared" si="14"/>
        <v>66780.07561449999</v>
      </c>
      <c r="I152" s="5">
        <v>5682</v>
      </c>
      <c r="J152" s="5">
        <v>0</v>
      </c>
      <c r="K152" s="5">
        <v>0</v>
      </c>
      <c r="L152" s="5">
        <v>0</v>
      </c>
      <c r="M152" s="5">
        <v>0</v>
      </c>
      <c r="N152" s="5">
        <f t="shared" si="15"/>
        <v>9876.6</v>
      </c>
      <c r="O152" s="5">
        <f t="shared" si="16"/>
        <v>61098.0756145</v>
      </c>
    </row>
    <row r="153" spans="1:15" ht="15.75">
      <c r="A153" s="44">
        <v>42633</v>
      </c>
      <c r="B153" s="15" t="s">
        <v>145</v>
      </c>
      <c r="C153" s="26" t="s">
        <v>198</v>
      </c>
      <c r="D153" s="4" t="s">
        <v>152</v>
      </c>
      <c r="E153" s="5">
        <v>70974.6756145</v>
      </c>
      <c r="F153" s="5">
        <v>2157.63</v>
      </c>
      <c r="G153" s="5">
        <v>2036.97</v>
      </c>
      <c r="H153" s="5">
        <f aca="true" t="shared" si="17" ref="H153:H170">SUM(E153-F153-G153)</f>
        <v>66780.07561449999</v>
      </c>
      <c r="I153" s="5">
        <v>5682</v>
      </c>
      <c r="J153" s="5">
        <v>0</v>
      </c>
      <c r="K153" s="5">
        <v>0</v>
      </c>
      <c r="L153" s="5">
        <v>0</v>
      </c>
      <c r="M153" s="5">
        <v>0</v>
      </c>
      <c r="N153" s="5">
        <f t="shared" si="15"/>
        <v>9876.6</v>
      </c>
      <c r="O153" s="5">
        <f t="shared" si="16"/>
        <v>61098.0756145</v>
      </c>
    </row>
    <row r="154" spans="1:15" ht="15.75">
      <c r="A154" s="44">
        <v>42633</v>
      </c>
      <c r="B154" s="15" t="s">
        <v>145</v>
      </c>
      <c r="C154" s="26" t="s">
        <v>199</v>
      </c>
      <c r="D154" s="4" t="s">
        <v>152</v>
      </c>
      <c r="E154" s="21">
        <v>70974.68</v>
      </c>
      <c r="F154" s="5">
        <v>2157.63</v>
      </c>
      <c r="G154" s="5">
        <v>2036.97</v>
      </c>
      <c r="H154" s="5">
        <f t="shared" si="17"/>
        <v>66780.07999999999</v>
      </c>
      <c r="I154" s="5">
        <v>5682</v>
      </c>
      <c r="J154" s="5">
        <v>0</v>
      </c>
      <c r="K154" s="5">
        <v>0</v>
      </c>
      <c r="L154" s="5">
        <v>0</v>
      </c>
      <c r="M154" s="5">
        <v>0</v>
      </c>
      <c r="N154" s="5">
        <f t="shared" si="15"/>
        <v>9876.6</v>
      </c>
      <c r="O154" s="5">
        <f t="shared" si="16"/>
        <v>61098.079999999994</v>
      </c>
    </row>
    <row r="155" spans="1:15" ht="15.75">
      <c r="A155" s="44">
        <v>42633</v>
      </c>
      <c r="B155" s="15" t="s">
        <v>145</v>
      </c>
      <c r="C155" s="18" t="s">
        <v>200</v>
      </c>
      <c r="D155" s="4" t="s">
        <v>152</v>
      </c>
      <c r="E155" s="21">
        <v>70974.68</v>
      </c>
      <c r="F155" s="5">
        <v>2157.63</v>
      </c>
      <c r="G155" s="5">
        <v>2036.97</v>
      </c>
      <c r="H155" s="5">
        <f t="shared" si="17"/>
        <v>66780.07999999999</v>
      </c>
      <c r="I155" s="5">
        <v>5682</v>
      </c>
      <c r="J155" s="5">
        <v>0</v>
      </c>
      <c r="K155" s="5">
        <v>0</v>
      </c>
      <c r="L155" s="5">
        <v>0</v>
      </c>
      <c r="M155" s="5">
        <v>0</v>
      </c>
      <c r="N155" s="5">
        <f t="shared" si="15"/>
        <v>9876.6</v>
      </c>
      <c r="O155" s="5">
        <f t="shared" si="16"/>
        <v>61098.079999999994</v>
      </c>
    </row>
    <row r="156" spans="1:15" ht="15.75">
      <c r="A156" s="44">
        <v>42633</v>
      </c>
      <c r="B156" s="15" t="s">
        <v>145</v>
      </c>
      <c r="C156" s="18" t="s">
        <v>201</v>
      </c>
      <c r="D156" s="4" t="s">
        <v>152</v>
      </c>
      <c r="E156" s="21">
        <v>70974.68</v>
      </c>
      <c r="F156" s="5">
        <v>2157.63</v>
      </c>
      <c r="G156" s="5">
        <v>2036.97</v>
      </c>
      <c r="H156" s="5">
        <f t="shared" si="17"/>
        <v>66780.07999999999</v>
      </c>
      <c r="I156" s="5">
        <v>5682</v>
      </c>
      <c r="J156" s="5">
        <v>0</v>
      </c>
      <c r="K156" s="5">
        <v>0</v>
      </c>
      <c r="L156" s="5">
        <v>0</v>
      </c>
      <c r="M156" s="5">
        <v>0</v>
      </c>
      <c r="N156" s="5">
        <f t="shared" si="15"/>
        <v>9876.6</v>
      </c>
      <c r="O156" s="5">
        <f t="shared" si="16"/>
        <v>61098.079999999994</v>
      </c>
    </row>
    <row r="157" spans="1:15" ht="15.75">
      <c r="A157" s="44">
        <v>42633</v>
      </c>
      <c r="B157" s="15" t="s">
        <v>145</v>
      </c>
      <c r="C157" s="27" t="s">
        <v>202</v>
      </c>
      <c r="D157" s="4" t="s">
        <v>152</v>
      </c>
      <c r="E157" s="21">
        <v>70974.68</v>
      </c>
      <c r="F157" s="5">
        <v>2157.63</v>
      </c>
      <c r="G157" s="5">
        <v>2036.97</v>
      </c>
      <c r="H157" s="5">
        <f t="shared" si="17"/>
        <v>66780.07999999999</v>
      </c>
      <c r="I157" s="5">
        <v>5682</v>
      </c>
      <c r="J157" s="5">
        <v>0</v>
      </c>
      <c r="K157" s="5">
        <v>0</v>
      </c>
      <c r="L157" s="5">
        <v>0</v>
      </c>
      <c r="M157" s="5">
        <v>0</v>
      </c>
      <c r="N157" s="5">
        <f t="shared" si="15"/>
        <v>9876.6</v>
      </c>
      <c r="O157" s="5">
        <f t="shared" si="16"/>
        <v>61098.079999999994</v>
      </c>
    </row>
    <row r="158" spans="1:15" ht="15.75">
      <c r="A158" s="44">
        <v>42633</v>
      </c>
      <c r="B158" s="15" t="s">
        <v>145</v>
      </c>
      <c r="C158" s="27" t="s">
        <v>203</v>
      </c>
      <c r="D158" s="4" t="s">
        <v>152</v>
      </c>
      <c r="E158" s="21">
        <v>61511.39</v>
      </c>
      <c r="F158" s="5">
        <v>1869.95</v>
      </c>
      <c r="G158" s="5">
        <v>1765.38</v>
      </c>
      <c r="H158" s="5">
        <f t="shared" si="17"/>
        <v>57876.060000000005</v>
      </c>
      <c r="I158" s="5">
        <v>3901.2</v>
      </c>
      <c r="J158" s="5">
        <v>0</v>
      </c>
      <c r="K158" s="5">
        <v>0</v>
      </c>
      <c r="L158" s="5">
        <v>0</v>
      </c>
      <c r="M158" s="5">
        <v>0</v>
      </c>
      <c r="N158" s="5">
        <f t="shared" si="15"/>
        <v>7536.53</v>
      </c>
      <c r="O158" s="5">
        <f t="shared" si="16"/>
        <v>53974.86</v>
      </c>
    </row>
    <row r="159" spans="1:15" ht="15.75">
      <c r="A159" s="44">
        <v>42633</v>
      </c>
      <c r="B159" s="15" t="s">
        <v>145</v>
      </c>
      <c r="C159" s="3" t="s">
        <v>204</v>
      </c>
      <c r="D159" s="4" t="s">
        <v>102</v>
      </c>
      <c r="E159" s="5">
        <v>38713.47</v>
      </c>
      <c r="F159" s="5">
        <v>1176.89</v>
      </c>
      <c r="G159" s="5">
        <v>1111.08</v>
      </c>
      <c r="H159" s="5">
        <f t="shared" si="17"/>
        <v>36425.5</v>
      </c>
      <c r="I159" s="5">
        <v>347.81</v>
      </c>
      <c r="J159" s="5">
        <v>0</v>
      </c>
      <c r="K159" s="5">
        <v>0</v>
      </c>
      <c r="L159" s="5">
        <v>0</v>
      </c>
      <c r="M159" s="5">
        <v>0</v>
      </c>
      <c r="N159" s="5">
        <f t="shared" si="15"/>
        <v>2635.78</v>
      </c>
      <c r="O159" s="5">
        <f t="shared" si="16"/>
        <v>36077.69</v>
      </c>
    </row>
    <row r="160" spans="1:15" ht="15.75">
      <c r="A160" s="44">
        <v>42633</v>
      </c>
      <c r="B160" s="15" t="s">
        <v>145</v>
      </c>
      <c r="C160" s="18" t="s">
        <v>205</v>
      </c>
      <c r="D160" s="4" t="s">
        <v>102</v>
      </c>
      <c r="E160" s="5">
        <v>38713.47</v>
      </c>
      <c r="F160" s="5">
        <v>1176.89</v>
      </c>
      <c r="G160" s="5">
        <v>1111.08</v>
      </c>
      <c r="H160" s="5">
        <f t="shared" si="17"/>
        <v>36425.5</v>
      </c>
      <c r="I160" s="5">
        <v>347.81</v>
      </c>
      <c r="J160" s="5">
        <v>0</v>
      </c>
      <c r="K160" s="5">
        <v>0</v>
      </c>
      <c r="L160" s="5">
        <v>0</v>
      </c>
      <c r="M160" s="5">
        <v>0</v>
      </c>
      <c r="N160" s="5">
        <f t="shared" si="15"/>
        <v>2635.78</v>
      </c>
      <c r="O160" s="5">
        <f t="shared" si="16"/>
        <v>36077.69</v>
      </c>
    </row>
    <row r="161" spans="1:15" ht="15.75">
      <c r="A161" s="44">
        <v>42633</v>
      </c>
      <c r="B161" s="15" t="s">
        <v>145</v>
      </c>
      <c r="C161" s="3" t="s">
        <v>206</v>
      </c>
      <c r="D161" s="4" t="s">
        <v>207</v>
      </c>
      <c r="E161" s="5">
        <v>38713.4658456</v>
      </c>
      <c r="F161" s="5">
        <v>1176.89</v>
      </c>
      <c r="G161" s="5">
        <v>1111.08</v>
      </c>
      <c r="H161" s="5">
        <f t="shared" si="17"/>
        <v>36425.4958456</v>
      </c>
      <c r="I161" s="5">
        <v>347.81</v>
      </c>
      <c r="J161" s="5">
        <v>0</v>
      </c>
      <c r="K161" s="5">
        <v>0</v>
      </c>
      <c r="L161" s="5">
        <v>0</v>
      </c>
      <c r="M161" s="5">
        <v>0</v>
      </c>
      <c r="N161" s="5">
        <f t="shared" si="15"/>
        <v>2635.78</v>
      </c>
      <c r="O161" s="5">
        <f t="shared" si="16"/>
        <v>36077.685845600005</v>
      </c>
    </row>
    <row r="162" spans="1:15" ht="15.75">
      <c r="A162" s="44">
        <v>42633</v>
      </c>
      <c r="B162" s="15" t="s">
        <v>145</v>
      </c>
      <c r="C162" s="3" t="s">
        <v>208</v>
      </c>
      <c r="D162" s="4" t="s">
        <v>209</v>
      </c>
      <c r="E162" s="5">
        <v>38713.4658456</v>
      </c>
      <c r="F162" s="5">
        <v>1176.89</v>
      </c>
      <c r="G162" s="5">
        <v>1111.08</v>
      </c>
      <c r="H162" s="5">
        <f t="shared" si="17"/>
        <v>36425.4958456</v>
      </c>
      <c r="I162" s="5">
        <v>347.81</v>
      </c>
      <c r="J162" s="5">
        <v>0</v>
      </c>
      <c r="K162" s="5">
        <v>0</v>
      </c>
      <c r="L162" s="5">
        <v>0</v>
      </c>
      <c r="M162" s="5">
        <v>0</v>
      </c>
      <c r="N162" s="5">
        <f t="shared" si="15"/>
        <v>2635.78</v>
      </c>
      <c r="O162" s="5">
        <f t="shared" si="16"/>
        <v>36077.685845600005</v>
      </c>
    </row>
    <row r="163" spans="1:15" ht="15.75">
      <c r="A163" s="44">
        <v>42633</v>
      </c>
      <c r="B163" s="15" t="s">
        <v>145</v>
      </c>
      <c r="C163" s="28" t="s">
        <v>210</v>
      </c>
      <c r="D163" s="4" t="s">
        <v>207</v>
      </c>
      <c r="E163" s="5">
        <v>38713.4658456</v>
      </c>
      <c r="F163" s="5">
        <v>1176.89</v>
      </c>
      <c r="G163" s="5">
        <v>1111.08</v>
      </c>
      <c r="H163" s="5">
        <f t="shared" si="17"/>
        <v>36425.4958456</v>
      </c>
      <c r="I163" s="5">
        <v>347.81</v>
      </c>
      <c r="J163" s="5">
        <v>0</v>
      </c>
      <c r="K163" s="5">
        <v>0</v>
      </c>
      <c r="L163" s="5">
        <v>0</v>
      </c>
      <c r="M163" s="5">
        <v>0</v>
      </c>
      <c r="N163" s="5">
        <f t="shared" si="15"/>
        <v>2635.78</v>
      </c>
      <c r="O163" s="5">
        <f t="shared" si="16"/>
        <v>36077.685845600005</v>
      </c>
    </row>
    <row r="164" spans="1:15" ht="15.75">
      <c r="A164" s="44">
        <v>42633</v>
      </c>
      <c r="B164" s="15" t="s">
        <v>145</v>
      </c>
      <c r="C164" s="3" t="s">
        <v>211</v>
      </c>
      <c r="D164" s="4" t="s">
        <v>207</v>
      </c>
      <c r="E164" s="5">
        <v>38713.4658456</v>
      </c>
      <c r="F164" s="5">
        <v>1176.89</v>
      </c>
      <c r="G164" s="5">
        <v>1111.08</v>
      </c>
      <c r="H164" s="5">
        <f t="shared" si="17"/>
        <v>36425.4958456</v>
      </c>
      <c r="I164" s="5">
        <v>347.81</v>
      </c>
      <c r="J164" s="5">
        <v>0</v>
      </c>
      <c r="K164" s="5">
        <v>0</v>
      </c>
      <c r="L164" s="5">
        <v>0</v>
      </c>
      <c r="M164" s="5">
        <v>0</v>
      </c>
      <c r="N164" s="5">
        <f t="shared" si="15"/>
        <v>2635.78</v>
      </c>
      <c r="O164" s="5">
        <f t="shared" si="16"/>
        <v>36077.685845600005</v>
      </c>
    </row>
    <row r="165" spans="1:15" ht="15.75">
      <c r="A165" s="44">
        <v>42633</v>
      </c>
      <c r="B165" s="15" t="s">
        <v>145</v>
      </c>
      <c r="C165" s="3" t="s">
        <v>212</v>
      </c>
      <c r="D165" s="4" t="s">
        <v>108</v>
      </c>
      <c r="E165" s="5">
        <v>38713.4658456</v>
      </c>
      <c r="F165" s="5">
        <v>1176.89</v>
      </c>
      <c r="G165" s="5">
        <v>1111.08</v>
      </c>
      <c r="H165" s="5">
        <f t="shared" si="17"/>
        <v>36425.4958456</v>
      </c>
      <c r="I165" s="5">
        <v>347.81</v>
      </c>
      <c r="J165" s="5">
        <v>0</v>
      </c>
      <c r="K165" s="5">
        <v>0</v>
      </c>
      <c r="L165" s="5">
        <v>0</v>
      </c>
      <c r="M165" s="5">
        <v>0</v>
      </c>
      <c r="N165" s="5">
        <f t="shared" si="15"/>
        <v>2635.78</v>
      </c>
      <c r="O165" s="5">
        <f t="shared" si="16"/>
        <v>36077.685845600005</v>
      </c>
    </row>
    <row r="166" spans="1:15" ht="15.75">
      <c r="A166" s="44">
        <v>42633</v>
      </c>
      <c r="B166" s="15" t="s">
        <v>145</v>
      </c>
      <c r="C166" s="3" t="s">
        <v>213</v>
      </c>
      <c r="D166" s="4" t="s">
        <v>108</v>
      </c>
      <c r="E166" s="5">
        <v>38713.4658456</v>
      </c>
      <c r="F166" s="5">
        <v>1176.89</v>
      </c>
      <c r="G166" s="5">
        <v>1111.08</v>
      </c>
      <c r="H166" s="5">
        <f t="shared" si="17"/>
        <v>36425.4958456</v>
      </c>
      <c r="I166" s="5">
        <v>347.81</v>
      </c>
      <c r="J166" s="5">
        <v>0</v>
      </c>
      <c r="K166" s="5">
        <v>0</v>
      </c>
      <c r="L166" s="5">
        <v>0</v>
      </c>
      <c r="M166" s="5">
        <v>0</v>
      </c>
      <c r="N166" s="5">
        <f t="shared" si="15"/>
        <v>2635.78</v>
      </c>
      <c r="O166" s="5">
        <f t="shared" si="16"/>
        <v>36077.685845600005</v>
      </c>
    </row>
    <row r="167" spans="1:15" ht="15.75">
      <c r="A167" s="44">
        <v>42633</v>
      </c>
      <c r="B167" s="15" t="s">
        <v>145</v>
      </c>
      <c r="C167" s="3" t="s">
        <v>214</v>
      </c>
      <c r="D167" s="4" t="s">
        <v>108</v>
      </c>
      <c r="E167" s="5">
        <v>38713.4658456</v>
      </c>
      <c r="F167" s="5">
        <v>1176.89</v>
      </c>
      <c r="G167" s="5">
        <v>1111.08</v>
      </c>
      <c r="H167" s="5">
        <f t="shared" si="17"/>
        <v>36425.4958456</v>
      </c>
      <c r="I167" s="5">
        <v>347.81</v>
      </c>
      <c r="J167" s="5">
        <v>0</v>
      </c>
      <c r="K167" s="5">
        <v>0</v>
      </c>
      <c r="L167" s="5">
        <v>0</v>
      </c>
      <c r="M167" s="5">
        <v>0</v>
      </c>
      <c r="N167" s="5">
        <f t="shared" si="15"/>
        <v>2635.78</v>
      </c>
      <c r="O167" s="5">
        <f t="shared" si="16"/>
        <v>36077.685845600005</v>
      </c>
    </row>
    <row r="168" spans="1:15" ht="15.75">
      <c r="A168" s="44">
        <v>42633</v>
      </c>
      <c r="B168" s="15" t="s">
        <v>145</v>
      </c>
      <c r="C168" s="5" t="s">
        <v>215</v>
      </c>
      <c r="D168" s="4" t="s">
        <v>216</v>
      </c>
      <c r="E168" s="5">
        <v>38713.4658456</v>
      </c>
      <c r="F168" s="5">
        <v>1176.89</v>
      </c>
      <c r="G168" s="5">
        <v>1111.08</v>
      </c>
      <c r="H168" s="5">
        <f t="shared" si="17"/>
        <v>36425.4958456</v>
      </c>
      <c r="I168" s="5">
        <v>347.81</v>
      </c>
      <c r="J168" s="5">
        <v>0</v>
      </c>
      <c r="K168" s="5">
        <v>0</v>
      </c>
      <c r="L168" s="5">
        <v>0</v>
      </c>
      <c r="M168" s="5">
        <v>0</v>
      </c>
      <c r="N168" s="5">
        <f t="shared" si="15"/>
        <v>2635.78</v>
      </c>
      <c r="O168" s="5">
        <f t="shared" si="16"/>
        <v>36077.685845600005</v>
      </c>
    </row>
    <row r="169" spans="1:15" ht="15.75">
      <c r="A169" s="44">
        <v>42633</v>
      </c>
      <c r="B169" s="15" t="s">
        <v>145</v>
      </c>
      <c r="C169" s="5" t="s">
        <v>217</v>
      </c>
      <c r="D169" s="4" t="s">
        <v>216</v>
      </c>
      <c r="E169" s="5">
        <v>38713.4658456</v>
      </c>
      <c r="F169" s="5">
        <v>1176.89</v>
      </c>
      <c r="G169" s="5">
        <v>1111.08</v>
      </c>
      <c r="H169" s="5">
        <f t="shared" si="17"/>
        <v>36425.4958456</v>
      </c>
      <c r="I169" s="5">
        <v>347.81</v>
      </c>
      <c r="J169" s="5">
        <v>0</v>
      </c>
      <c r="K169" s="5">
        <v>0</v>
      </c>
      <c r="L169" s="5">
        <v>0</v>
      </c>
      <c r="M169" s="5">
        <v>0</v>
      </c>
      <c r="N169" s="5">
        <f t="shared" si="15"/>
        <v>2635.78</v>
      </c>
      <c r="O169" s="5">
        <f t="shared" si="16"/>
        <v>36077.685845600005</v>
      </c>
    </row>
    <row r="170" spans="1:15" ht="15.75">
      <c r="A170" s="44">
        <v>42633</v>
      </c>
      <c r="B170" s="15" t="s">
        <v>145</v>
      </c>
      <c r="C170" s="3" t="s">
        <v>218</v>
      </c>
      <c r="D170" s="4" t="s">
        <v>216</v>
      </c>
      <c r="E170" s="5">
        <v>38713.4658456</v>
      </c>
      <c r="F170" s="5">
        <v>1176.89</v>
      </c>
      <c r="G170" s="5">
        <v>1111.08</v>
      </c>
      <c r="H170" s="5">
        <f t="shared" si="17"/>
        <v>36425.4958456</v>
      </c>
      <c r="I170" s="5">
        <v>347.81</v>
      </c>
      <c r="J170" s="5">
        <v>0</v>
      </c>
      <c r="K170" s="5">
        <v>0</v>
      </c>
      <c r="L170" s="5">
        <v>0</v>
      </c>
      <c r="M170" s="5">
        <v>0</v>
      </c>
      <c r="N170" s="5">
        <f aca="true" t="shared" si="18" ref="N170:N201">SUM(F170+G170+I170+L170)</f>
        <v>2635.78</v>
      </c>
      <c r="O170" s="5">
        <f aca="true" t="shared" si="19" ref="O170:O201">SUM(E170-N170)</f>
        <v>36077.685845600005</v>
      </c>
    </row>
    <row r="171" spans="1:15" ht="15.75">
      <c r="A171" s="44">
        <v>42633</v>
      </c>
      <c r="B171" s="15" t="s">
        <v>145</v>
      </c>
      <c r="C171" s="3" t="s">
        <v>219</v>
      </c>
      <c r="D171" s="4" t="s">
        <v>102</v>
      </c>
      <c r="E171" s="5">
        <v>38713.4658456</v>
      </c>
      <c r="F171" s="5">
        <v>1176.89</v>
      </c>
      <c r="G171" s="5">
        <v>1111.08</v>
      </c>
      <c r="H171" s="5">
        <v>34595.98</v>
      </c>
      <c r="I171" s="5">
        <v>347.81</v>
      </c>
      <c r="J171" s="5">
        <v>0</v>
      </c>
      <c r="K171" s="5">
        <v>0</v>
      </c>
      <c r="L171" s="5">
        <v>914.76</v>
      </c>
      <c r="M171" s="5">
        <v>0</v>
      </c>
      <c r="N171" s="5">
        <f t="shared" si="18"/>
        <v>3550.54</v>
      </c>
      <c r="O171" s="5">
        <f t="shared" si="19"/>
        <v>35162.9258456</v>
      </c>
    </row>
    <row r="172" spans="1:15" ht="15.75">
      <c r="A172" s="44">
        <v>42633</v>
      </c>
      <c r="B172" s="15" t="s">
        <v>145</v>
      </c>
      <c r="C172" s="18" t="s">
        <v>220</v>
      </c>
      <c r="D172" s="19" t="s">
        <v>102</v>
      </c>
      <c r="E172" s="5">
        <v>38713.47</v>
      </c>
      <c r="F172" s="5">
        <v>1176.89</v>
      </c>
      <c r="G172" s="5">
        <v>1111.08</v>
      </c>
      <c r="H172" s="5">
        <f aca="true" t="shared" si="20" ref="H172:H180">SUM(E172-F172-G172)</f>
        <v>36425.5</v>
      </c>
      <c r="I172" s="5">
        <v>347.81</v>
      </c>
      <c r="J172" s="5">
        <v>0</v>
      </c>
      <c r="K172" s="5">
        <v>0</v>
      </c>
      <c r="L172" s="5">
        <v>0</v>
      </c>
      <c r="M172" s="5">
        <v>0</v>
      </c>
      <c r="N172" s="5">
        <f t="shared" si="18"/>
        <v>2635.78</v>
      </c>
      <c r="O172" s="5">
        <f t="shared" si="19"/>
        <v>36077.69</v>
      </c>
    </row>
    <row r="173" spans="1:15" ht="15.75">
      <c r="A173" s="44">
        <v>42633</v>
      </c>
      <c r="B173" s="15" t="s">
        <v>145</v>
      </c>
      <c r="C173" s="18" t="s">
        <v>221</v>
      </c>
      <c r="D173" s="19" t="s">
        <v>118</v>
      </c>
      <c r="E173" s="5">
        <v>32261.217709041004</v>
      </c>
      <c r="F173" s="5">
        <v>980.74</v>
      </c>
      <c r="G173" s="5">
        <v>925.9</v>
      </c>
      <c r="H173" s="5">
        <f t="shared" si="20"/>
        <v>30354.577709041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f t="shared" si="18"/>
        <v>1906.6399999999999</v>
      </c>
      <c r="O173" s="5">
        <f t="shared" si="19"/>
        <v>30354.577709041005</v>
      </c>
    </row>
    <row r="174" spans="1:15" ht="15.75">
      <c r="A174" s="44">
        <v>42633</v>
      </c>
      <c r="B174" s="15" t="s">
        <v>145</v>
      </c>
      <c r="C174" s="18" t="s">
        <v>222</v>
      </c>
      <c r="D174" s="19" t="s">
        <v>118</v>
      </c>
      <c r="E174" s="5">
        <v>32261.217709041004</v>
      </c>
      <c r="F174" s="5">
        <v>980.74</v>
      </c>
      <c r="G174" s="5">
        <v>925.9</v>
      </c>
      <c r="H174" s="5">
        <f t="shared" si="20"/>
        <v>30354.577709041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f t="shared" si="18"/>
        <v>1906.6399999999999</v>
      </c>
      <c r="O174" s="5">
        <f t="shared" si="19"/>
        <v>30354.577709041005</v>
      </c>
    </row>
    <row r="175" spans="1:15" ht="15.75">
      <c r="A175" s="44">
        <v>42633</v>
      </c>
      <c r="B175" s="15" t="s">
        <v>145</v>
      </c>
      <c r="C175" s="3" t="s">
        <v>223</v>
      </c>
      <c r="D175" s="19" t="s">
        <v>118</v>
      </c>
      <c r="E175" s="5">
        <v>32261.221537999998</v>
      </c>
      <c r="F175" s="5">
        <v>980.74</v>
      </c>
      <c r="G175" s="5">
        <v>925.9</v>
      </c>
      <c r="H175" s="5">
        <f t="shared" si="20"/>
        <v>30354.581537999995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f t="shared" si="18"/>
        <v>1906.6399999999999</v>
      </c>
      <c r="O175" s="5">
        <f t="shared" si="19"/>
        <v>30354.581538</v>
      </c>
    </row>
    <row r="176" spans="1:15" ht="15.75">
      <c r="A176" s="44">
        <v>42633</v>
      </c>
      <c r="B176" s="15" t="s">
        <v>145</v>
      </c>
      <c r="C176" s="3" t="s">
        <v>224</v>
      </c>
      <c r="D176" s="19" t="s">
        <v>118</v>
      </c>
      <c r="E176" s="5">
        <v>32261.221537999998</v>
      </c>
      <c r="F176" s="5">
        <v>980.74</v>
      </c>
      <c r="G176" s="5">
        <v>925.9</v>
      </c>
      <c r="H176" s="5">
        <f t="shared" si="20"/>
        <v>30354.581537999995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f t="shared" si="18"/>
        <v>1906.6399999999999</v>
      </c>
      <c r="O176" s="5">
        <f t="shared" si="19"/>
        <v>30354.581538</v>
      </c>
    </row>
    <row r="177" spans="1:15" ht="15.75">
      <c r="A177" s="44">
        <v>42633</v>
      </c>
      <c r="B177" s="15" t="s">
        <v>145</v>
      </c>
      <c r="C177" s="3" t="s">
        <v>225</v>
      </c>
      <c r="D177" s="19" t="s">
        <v>118</v>
      </c>
      <c r="E177" s="5">
        <v>32261.22</v>
      </c>
      <c r="F177" s="5">
        <v>980.74</v>
      </c>
      <c r="G177" s="5">
        <v>925.9</v>
      </c>
      <c r="H177" s="5">
        <f t="shared" si="20"/>
        <v>30354.579999999998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f t="shared" si="18"/>
        <v>1906.6399999999999</v>
      </c>
      <c r="O177" s="5">
        <f t="shared" si="19"/>
        <v>30354.58</v>
      </c>
    </row>
    <row r="178" spans="1:15" ht="15.75">
      <c r="A178" s="44">
        <v>42633</v>
      </c>
      <c r="B178" s="15" t="s">
        <v>145</v>
      </c>
      <c r="C178" s="18" t="s">
        <v>226</v>
      </c>
      <c r="D178" s="19" t="s">
        <v>125</v>
      </c>
      <c r="E178" s="5">
        <v>25808.977230399996</v>
      </c>
      <c r="F178" s="5">
        <v>784.59</v>
      </c>
      <c r="G178" s="5">
        <v>740.72</v>
      </c>
      <c r="H178" s="5">
        <f t="shared" si="20"/>
        <v>24283.667230399995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f t="shared" si="18"/>
        <v>1525.31</v>
      </c>
      <c r="O178" s="5">
        <f t="shared" si="19"/>
        <v>24283.667230399995</v>
      </c>
    </row>
    <row r="179" spans="1:15" ht="15.75">
      <c r="A179" s="44">
        <v>42633</v>
      </c>
      <c r="B179" s="15" t="s">
        <v>145</v>
      </c>
      <c r="C179" s="18" t="s">
        <v>227</v>
      </c>
      <c r="D179" s="19" t="s">
        <v>228</v>
      </c>
      <c r="E179" s="5">
        <v>19356.7329228</v>
      </c>
      <c r="F179" s="5">
        <v>588.44</v>
      </c>
      <c r="G179" s="5">
        <v>555.54</v>
      </c>
      <c r="H179" s="5">
        <f t="shared" si="20"/>
        <v>18212.752922800002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f t="shared" si="18"/>
        <v>1143.98</v>
      </c>
      <c r="O179" s="5">
        <f t="shared" si="19"/>
        <v>18212.752922800002</v>
      </c>
    </row>
    <row r="180" spans="1:15" ht="15.75">
      <c r="A180" s="44">
        <v>42633</v>
      </c>
      <c r="B180" s="8" t="s">
        <v>229</v>
      </c>
      <c r="C180" s="3" t="s">
        <v>230</v>
      </c>
      <c r="D180" s="4" t="s">
        <v>136</v>
      </c>
      <c r="E180" s="5">
        <v>193567.30625424607</v>
      </c>
      <c r="F180" s="5">
        <v>2995.92</v>
      </c>
      <c r="G180" s="5">
        <v>5555.38</v>
      </c>
      <c r="H180" s="5">
        <f t="shared" si="20"/>
        <v>185016.00625424605</v>
      </c>
      <c r="I180" s="5">
        <v>35027.27</v>
      </c>
      <c r="J180" s="5">
        <v>0</v>
      </c>
      <c r="K180" s="5">
        <v>0</v>
      </c>
      <c r="L180" s="5">
        <v>0</v>
      </c>
      <c r="M180" s="5">
        <v>0</v>
      </c>
      <c r="N180" s="5">
        <f t="shared" si="18"/>
        <v>43578.56999999999</v>
      </c>
      <c r="O180" s="5">
        <f t="shared" si="19"/>
        <v>149988.7362542461</v>
      </c>
    </row>
    <row r="181" spans="1:15" ht="15.75">
      <c r="A181" s="44">
        <v>42633</v>
      </c>
      <c r="B181" s="8" t="s">
        <v>229</v>
      </c>
      <c r="C181" s="3" t="s">
        <v>231</v>
      </c>
      <c r="D181" s="4" t="s">
        <v>232</v>
      </c>
      <c r="E181" s="5">
        <v>64522.43541808201</v>
      </c>
      <c r="F181" s="5">
        <v>1961.48</v>
      </c>
      <c r="G181" s="5">
        <v>1851.79</v>
      </c>
      <c r="H181" s="5">
        <f>E181-F181-G181</f>
        <v>60709.165418082004</v>
      </c>
      <c r="I181" s="5">
        <v>4467.82</v>
      </c>
      <c r="J181" s="5">
        <v>0</v>
      </c>
      <c r="K181" s="5">
        <v>0</v>
      </c>
      <c r="L181" s="5">
        <v>0</v>
      </c>
      <c r="M181" s="5">
        <v>0</v>
      </c>
      <c r="N181" s="5">
        <f t="shared" si="18"/>
        <v>8281.09</v>
      </c>
      <c r="O181" s="5">
        <f t="shared" si="19"/>
        <v>56241.34541808201</v>
      </c>
    </row>
    <row r="182" spans="1:15" ht="15.75">
      <c r="A182" s="44">
        <v>42633</v>
      </c>
      <c r="B182" s="8" t="s">
        <v>229</v>
      </c>
      <c r="C182" s="3" t="s">
        <v>233</v>
      </c>
      <c r="D182" s="4" t="s">
        <v>234</v>
      </c>
      <c r="E182" s="5">
        <v>64522.43541808201</v>
      </c>
      <c r="F182" s="5">
        <v>1961.48</v>
      </c>
      <c r="G182" s="5">
        <v>1851.79</v>
      </c>
      <c r="H182" s="5">
        <f>SUM(E182-F182-G182-L182)</f>
        <v>59794.405418082</v>
      </c>
      <c r="I182" s="5">
        <v>4284.87</v>
      </c>
      <c r="J182" s="5">
        <v>0</v>
      </c>
      <c r="K182" s="5">
        <v>0</v>
      </c>
      <c r="L182" s="5">
        <v>914.76</v>
      </c>
      <c r="M182" s="5">
        <v>0</v>
      </c>
      <c r="N182" s="5">
        <f t="shared" si="18"/>
        <v>9012.9</v>
      </c>
      <c r="O182" s="5">
        <f t="shared" si="19"/>
        <v>55509.53541808201</v>
      </c>
    </row>
    <row r="183" spans="1:15" ht="15.75">
      <c r="A183" s="44">
        <v>42633</v>
      </c>
      <c r="B183" s="8" t="s">
        <v>229</v>
      </c>
      <c r="C183" s="3" t="s">
        <v>235</v>
      </c>
      <c r="D183" s="4" t="s">
        <v>232</v>
      </c>
      <c r="E183" s="5">
        <v>64522.43541808201</v>
      </c>
      <c r="F183" s="5">
        <v>1961.48</v>
      </c>
      <c r="G183" s="5">
        <v>1851.79</v>
      </c>
      <c r="H183" s="5">
        <f>E183-F183-G183-L183</f>
        <v>60709.165418082004</v>
      </c>
      <c r="I183" s="5">
        <v>4467.82</v>
      </c>
      <c r="J183" s="5">
        <v>0</v>
      </c>
      <c r="K183" s="5">
        <v>0</v>
      </c>
      <c r="L183" s="5">
        <v>0</v>
      </c>
      <c r="M183" s="5">
        <v>0</v>
      </c>
      <c r="N183" s="5">
        <f t="shared" si="18"/>
        <v>8281.09</v>
      </c>
      <c r="O183" s="5">
        <f t="shared" si="19"/>
        <v>56241.34541808201</v>
      </c>
    </row>
    <row r="184" spans="1:15" ht="15.75">
      <c r="A184" s="44">
        <v>42633</v>
      </c>
      <c r="B184" s="8" t="s">
        <v>229</v>
      </c>
      <c r="C184" s="3" t="s">
        <v>236</v>
      </c>
      <c r="D184" s="4" t="s">
        <v>232</v>
      </c>
      <c r="E184" s="5">
        <v>64522.43541808201</v>
      </c>
      <c r="F184" s="5">
        <v>1961.48</v>
      </c>
      <c r="G184" s="5">
        <v>1851.79</v>
      </c>
      <c r="H184" s="5">
        <f>E184-F184-G184-L184</f>
        <v>60709.165418082004</v>
      </c>
      <c r="I184" s="5">
        <v>4467.82</v>
      </c>
      <c r="J184" s="5">
        <v>0</v>
      </c>
      <c r="K184" s="5">
        <v>0</v>
      </c>
      <c r="L184" s="5">
        <v>0</v>
      </c>
      <c r="M184" s="5">
        <v>0</v>
      </c>
      <c r="N184" s="5">
        <f t="shared" si="18"/>
        <v>8281.09</v>
      </c>
      <c r="O184" s="5">
        <f t="shared" si="19"/>
        <v>56241.34541808201</v>
      </c>
    </row>
    <row r="185" spans="1:15" ht="15.75">
      <c r="A185" s="44">
        <v>42633</v>
      </c>
      <c r="B185" s="8" t="s">
        <v>229</v>
      </c>
      <c r="C185" s="3" t="s">
        <v>237</v>
      </c>
      <c r="D185" s="4" t="s">
        <v>22</v>
      </c>
      <c r="E185" s="5">
        <v>58070.19187627382</v>
      </c>
      <c r="F185" s="5">
        <v>1765.33</v>
      </c>
      <c r="G185" s="5">
        <v>1666.61</v>
      </c>
      <c r="H185" s="5">
        <f>E185-F185-G185</f>
        <v>54638.25187627382</v>
      </c>
      <c r="I185" s="5">
        <v>3253.63</v>
      </c>
      <c r="J185" s="5">
        <v>0</v>
      </c>
      <c r="K185" s="5">
        <v>0</v>
      </c>
      <c r="L185" s="5">
        <v>0</v>
      </c>
      <c r="M185" s="5">
        <v>0</v>
      </c>
      <c r="N185" s="5">
        <f t="shared" si="18"/>
        <v>6685.57</v>
      </c>
      <c r="O185" s="5">
        <f t="shared" si="19"/>
        <v>51384.62187627382</v>
      </c>
    </row>
    <row r="186" spans="1:15" ht="15.75">
      <c r="A186" s="44">
        <v>42633</v>
      </c>
      <c r="B186" s="8" t="s">
        <v>229</v>
      </c>
      <c r="C186" s="3" t="s">
        <v>238</v>
      </c>
      <c r="D186" s="4" t="s">
        <v>33</v>
      </c>
      <c r="E186" s="5">
        <v>22361.289999999997</v>
      </c>
      <c r="F186" s="5">
        <v>679.78</v>
      </c>
      <c r="G186" s="5">
        <v>641.77</v>
      </c>
      <c r="H186" s="5">
        <f>E186-F186-G186</f>
        <v>21039.739999999998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f t="shared" si="18"/>
        <v>1321.55</v>
      </c>
      <c r="O186" s="5">
        <f t="shared" si="19"/>
        <v>21039.739999999998</v>
      </c>
    </row>
    <row r="187" spans="1:15" ht="15.75">
      <c r="A187" s="44">
        <v>42633</v>
      </c>
      <c r="B187" s="30" t="s">
        <v>239</v>
      </c>
      <c r="C187" s="3" t="s">
        <v>240</v>
      </c>
      <c r="D187" s="4" t="s">
        <v>136</v>
      </c>
      <c r="E187" s="5">
        <v>193567.30625424607</v>
      </c>
      <c r="F187" s="5">
        <v>2995.92</v>
      </c>
      <c r="G187" s="5">
        <v>5555.38</v>
      </c>
      <c r="H187" s="5">
        <f>E187-F187-G187</f>
        <v>185016.00625424605</v>
      </c>
      <c r="I187" s="5">
        <v>35027.27</v>
      </c>
      <c r="J187" s="5">
        <v>0</v>
      </c>
      <c r="K187" s="5">
        <v>0</v>
      </c>
      <c r="L187" s="5">
        <v>0</v>
      </c>
      <c r="M187" s="5">
        <v>0</v>
      </c>
      <c r="N187" s="5">
        <f t="shared" si="18"/>
        <v>43578.56999999999</v>
      </c>
      <c r="O187" s="5">
        <f t="shared" si="19"/>
        <v>149988.7362542461</v>
      </c>
    </row>
    <row r="188" spans="1:15" ht="31.5">
      <c r="A188" s="44">
        <v>42633</v>
      </c>
      <c r="B188" s="30" t="s">
        <v>239</v>
      </c>
      <c r="C188" s="3" t="s">
        <v>241</v>
      </c>
      <c r="D188" s="33" t="s">
        <v>242</v>
      </c>
      <c r="E188" s="5">
        <v>90331.40958531482</v>
      </c>
      <c r="F188" s="5">
        <v>2746.07</v>
      </c>
      <c r="G188" s="5">
        <v>2592.5</v>
      </c>
      <c r="H188" s="5">
        <f>E188-F188-G188</f>
        <v>84992.83958531481</v>
      </c>
      <c r="I188" s="5">
        <v>10021.48</v>
      </c>
      <c r="J188" s="5">
        <v>0</v>
      </c>
      <c r="K188" s="5">
        <v>0</v>
      </c>
      <c r="L188" s="5">
        <v>0</v>
      </c>
      <c r="M188" s="5">
        <v>0</v>
      </c>
      <c r="N188" s="5">
        <f t="shared" si="18"/>
        <v>15360.05</v>
      </c>
      <c r="O188" s="5">
        <f t="shared" si="19"/>
        <v>74971.35958531481</v>
      </c>
    </row>
    <row r="189" spans="1:15" ht="15.75">
      <c r="A189" s="44">
        <v>42633</v>
      </c>
      <c r="B189" s="30" t="s">
        <v>239</v>
      </c>
      <c r="C189" s="3" t="s">
        <v>243</v>
      </c>
      <c r="D189" s="4" t="s">
        <v>244</v>
      </c>
      <c r="E189" s="5">
        <v>70974.67895989021</v>
      </c>
      <c r="F189" s="5">
        <v>2157.63</v>
      </c>
      <c r="G189" s="5">
        <v>2036.97</v>
      </c>
      <c r="H189" s="5">
        <f>E189-F189-G189-L189</f>
        <v>65865.31895989021</v>
      </c>
      <c r="I189" s="5">
        <v>5499.05</v>
      </c>
      <c r="J189" s="5">
        <v>0</v>
      </c>
      <c r="K189" s="5">
        <v>0</v>
      </c>
      <c r="L189" s="5">
        <v>914.76</v>
      </c>
      <c r="M189" s="5">
        <v>0</v>
      </c>
      <c r="N189" s="5">
        <f t="shared" si="18"/>
        <v>10608.410000000002</v>
      </c>
      <c r="O189" s="5">
        <f t="shared" si="19"/>
        <v>60366.26895989021</v>
      </c>
    </row>
    <row r="190" spans="1:15" ht="15.75">
      <c r="A190" s="44">
        <v>42633</v>
      </c>
      <c r="B190" s="30" t="s">
        <v>239</v>
      </c>
      <c r="C190" s="3" t="s">
        <v>245</v>
      </c>
      <c r="D190" s="4" t="s">
        <v>207</v>
      </c>
      <c r="E190" s="5">
        <v>38713.47</v>
      </c>
      <c r="F190" s="5">
        <v>1176.89</v>
      </c>
      <c r="G190" s="5">
        <v>1111.08</v>
      </c>
      <c r="H190" s="5">
        <f aca="true" t="shared" si="21" ref="H190:H198">E190-F190-G190</f>
        <v>36425.5</v>
      </c>
      <c r="I190" s="5">
        <v>347.81</v>
      </c>
      <c r="J190" s="5">
        <v>0</v>
      </c>
      <c r="K190" s="5">
        <v>0</v>
      </c>
      <c r="L190" s="5">
        <v>0</v>
      </c>
      <c r="M190" s="5">
        <v>0</v>
      </c>
      <c r="N190" s="5">
        <f t="shared" si="18"/>
        <v>2635.78</v>
      </c>
      <c r="O190" s="5">
        <f t="shared" si="19"/>
        <v>36077.69</v>
      </c>
    </row>
    <row r="191" spans="1:15" ht="15.75">
      <c r="A191" s="44">
        <v>42633</v>
      </c>
      <c r="B191" s="30" t="s">
        <v>239</v>
      </c>
      <c r="C191" s="3" t="s">
        <v>246</v>
      </c>
      <c r="D191" s="4" t="s">
        <v>247</v>
      </c>
      <c r="E191" s="5">
        <v>38713.47</v>
      </c>
      <c r="F191" s="5">
        <v>1176.89</v>
      </c>
      <c r="G191" s="5">
        <v>1111.08</v>
      </c>
      <c r="H191" s="5">
        <f t="shared" si="21"/>
        <v>36425.5</v>
      </c>
      <c r="I191" s="5">
        <v>347.81</v>
      </c>
      <c r="J191" s="5">
        <v>0</v>
      </c>
      <c r="K191" s="5">
        <v>0</v>
      </c>
      <c r="L191" s="5">
        <v>0</v>
      </c>
      <c r="M191" s="5">
        <v>0</v>
      </c>
      <c r="N191" s="5">
        <f t="shared" si="18"/>
        <v>2635.78</v>
      </c>
      <c r="O191" s="5">
        <f t="shared" si="19"/>
        <v>36077.69</v>
      </c>
    </row>
    <row r="192" spans="1:15" ht="15.75">
      <c r="A192" s="44">
        <v>42633</v>
      </c>
      <c r="B192" s="30" t="s">
        <v>239</v>
      </c>
      <c r="C192" s="3" t="s">
        <v>248</v>
      </c>
      <c r="D192" s="4" t="s">
        <v>207</v>
      </c>
      <c r="E192" s="5">
        <v>38713.47</v>
      </c>
      <c r="F192" s="5">
        <v>1176.89</v>
      </c>
      <c r="G192" s="5">
        <v>1111.08</v>
      </c>
      <c r="H192" s="5">
        <f t="shared" si="21"/>
        <v>36425.5</v>
      </c>
      <c r="I192" s="5">
        <v>347.81</v>
      </c>
      <c r="J192" s="5">
        <v>0</v>
      </c>
      <c r="K192" s="5">
        <v>0</v>
      </c>
      <c r="L192" s="5">
        <v>0</v>
      </c>
      <c r="M192" s="5">
        <v>0</v>
      </c>
      <c r="N192" s="5">
        <f t="shared" si="18"/>
        <v>2635.78</v>
      </c>
      <c r="O192" s="5">
        <f t="shared" si="19"/>
        <v>36077.69</v>
      </c>
    </row>
    <row r="193" spans="1:15" ht="15.75">
      <c r="A193" s="44">
        <v>42633</v>
      </c>
      <c r="B193" s="30" t="s">
        <v>239</v>
      </c>
      <c r="C193" s="18" t="s">
        <v>249</v>
      </c>
      <c r="D193" s="4" t="s">
        <v>250</v>
      </c>
      <c r="E193" s="5">
        <v>38713.47</v>
      </c>
      <c r="F193" s="5">
        <v>1176.89</v>
      </c>
      <c r="G193" s="5">
        <v>1111.08</v>
      </c>
      <c r="H193" s="5">
        <f t="shared" si="21"/>
        <v>36425.5</v>
      </c>
      <c r="I193" s="5">
        <v>347.81</v>
      </c>
      <c r="J193" s="5">
        <v>0</v>
      </c>
      <c r="K193" s="5">
        <v>0</v>
      </c>
      <c r="L193" s="5">
        <v>0</v>
      </c>
      <c r="M193" s="5">
        <v>0</v>
      </c>
      <c r="N193" s="5">
        <f t="shared" si="18"/>
        <v>2635.78</v>
      </c>
      <c r="O193" s="5">
        <f t="shared" si="19"/>
        <v>36077.69</v>
      </c>
    </row>
    <row r="194" spans="1:15" ht="15.75">
      <c r="A194" s="44">
        <v>42633</v>
      </c>
      <c r="B194" s="30" t="s">
        <v>239</v>
      </c>
      <c r="C194" s="3" t="s">
        <v>251</v>
      </c>
      <c r="D194" s="33" t="s">
        <v>250</v>
      </c>
      <c r="E194" s="5">
        <v>38713.47</v>
      </c>
      <c r="F194" s="5">
        <v>1176.89</v>
      </c>
      <c r="G194" s="5">
        <v>1111.08</v>
      </c>
      <c r="H194" s="5">
        <f t="shared" si="21"/>
        <v>36425.5</v>
      </c>
      <c r="I194" s="5">
        <v>347.81</v>
      </c>
      <c r="J194" s="5">
        <v>0</v>
      </c>
      <c r="K194" s="5">
        <v>0</v>
      </c>
      <c r="L194" s="5">
        <v>0</v>
      </c>
      <c r="M194" s="5">
        <v>0</v>
      </c>
      <c r="N194" s="5">
        <f t="shared" si="18"/>
        <v>2635.78</v>
      </c>
      <c r="O194" s="5">
        <f t="shared" si="19"/>
        <v>36077.69</v>
      </c>
    </row>
    <row r="195" spans="1:15" ht="15.75">
      <c r="A195" s="44">
        <v>42633</v>
      </c>
      <c r="B195" s="30" t="s">
        <v>239</v>
      </c>
      <c r="C195" s="3" t="s">
        <v>252</v>
      </c>
      <c r="D195" s="33" t="s">
        <v>250</v>
      </c>
      <c r="E195" s="5">
        <v>38713.47</v>
      </c>
      <c r="F195" s="5">
        <v>1176.89</v>
      </c>
      <c r="G195" s="5">
        <v>1111.08</v>
      </c>
      <c r="H195" s="5">
        <f t="shared" si="21"/>
        <v>36425.5</v>
      </c>
      <c r="I195" s="5">
        <v>347.81</v>
      </c>
      <c r="J195" s="5">
        <v>0</v>
      </c>
      <c r="K195" s="5">
        <v>0</v>
      </c>
      <c r="L195" s="5">
        <v>0</v>
      </c>
      <c r="M195" s="5">
        <v>0</v>
      </c>
      <c r="N195" s="5">
        <f t="shared" si="18"/>
        <v>2635.78</v>
      </c>
      <c r="O195" s="5">
        <f t="shared" si="19"/>
        <v>36077.69</v>
      </c>
    </row>
    <row r="196" spans="1:15" ht="31.5">
      <c r="A196" s="44">
        <v>42633</v>
      </c>
      <c r="B196" s="30" t="s">
        <v>239</v>
      </c>
      <c r="C196" s="3" t="s">
        <v>253</v>
      </c>
      <c r="D196" s="33" t="s">
        <v>254</v>
      </c>
      <c r="E196" s="5">
        <v>38713.4658456</v>
      </c>
      <c r="F196" s="5">
        <v>1176.89</v>
      </c>
      <c r="G196" s="5">
        <v>1111.08</v>
      </c>
      <c r="H196" s="5">
        <f t="shared" si="21"/>
        <v>36425.4958456</v>
      </c>
      <c r="I196" s="5">
        <v>347.81</v>
      </c>
      <c r="J196" s="5">
        <v>0</v>
      </c>
      <c r="K196" s="5">
        <v>0</v>
      </c>
      <c r="L196" s="5">
        <v>0</v>
      </c>
      <c r="M196" s="5">
        <v>0</v>
      </c>
      <c r="N196" s="5">
        <f t="shared" si="18"/>
        <v>2635.78</v>
      </c>
      <c r="O196" s="5">
        <f t="shared" si="19"/>
        <v>36077.685845600005</v>
      </c>
    </row>
    <row r="197" spans="1:15" ht="31.5">
      <c r="A197" s="44">
        <v>42633</v>
      </c>
      <c r="B197" s="30" t="s">
        <v>239</v>
      </c>
      <c r="C197" s="3" t="s">
        <v>255</v>
      </c>
      <c r="D197" s="33" t="s">
        <v>256</v>
      </c>
      <c r="E197" s="5">
        <v>109688.14021073941</v>
      </c>
      <c r="F197" s="5">
        <v>2995.92</v>
      </c>
      <c r="G197" s="5">
        <v>3148.05</v>
      </c>
      <c r="H197" s="5">
        <f t="shared" si="21"/>
        <v>103544.17021073941</v>
      </c>
      <c r="I197" s="5">
        <v>14659.31</v>
      </c>
      <c r="J197" s="5">
        <v>0</v>
      </c>
      <c r="K197" s="5">
        <v>0</v>
      </c>
      <c r="L197" s="5">
        <v>0</v>
      </c>
      <c r="M197" s="5">
        <v>0</v>
      </c>
      <c r="N197" s="5">
        <f t="shared" si="18"/>
        <v>20803.28</v>
      </c>
      <c r="O197" s="5">
        <f t="shared" si="19"/>
        <v>88884.86021073941</v>
      </c>
    </row>
    <row r="198" spans="1:15" ht="31.5">
      <c r="A198" s="44">
        <v>42633</v>
      </c>
      <c r="B198" s="30" t="s">
        <v>239</v>
      </c>
      <c r="C198" s="3" t="s">
        <v>257</v>
      </c>
      <c r="D198" s="33" t="s">
        <v>258</v>
      </c>
      <c r="E198" s="5">
        <v>109688.14021073941</v>
      </c>
      <c r="F198" s="5">
        <v>2995.92</v>
      </c>
      <c r="G198" s="5">
        <v>3148.05</v>
      </c>
      <c r="H198" s="5">
        <f t="shared" si="21"/>
        <v>103544.17021073941</v>
      </c>
      <c r="I198" s="5">
        <v>14659.31</v>
      </c>
      <c r="J198" s="5">
        <v>0</v>
      </c>
      <c r="K198" s="5">
        <v>0</v>
      </c>
      <c r="L198" s="5">
        <v>0</v>
      </c>
      <c r="M198" s="5">
        <v>0</v>
      </c>
      <c r="N198" s="5">
        <f t="shared" si="18"/>
        <v>20803.28</v>
      </c>
      <c r="O198" s="5">
        <f t="shared" si="19"/>
        <v>88884.86021073941</v>
      </c>
    </row>
    <row r="199" spans="1:15" ht="15.75">
      <c r="A199" s="44">
        <v>42633</v>
      </c>
      <c r="B199" s="30" t="s">
        <v>239</v>
      </c>
      <c r="C199" s="3" t="s">
        <v>259</v>
      </c>
      <c r="D199" s="33" t="s">
        <v>260</v>
      </c>
      <c r="E199" s="5">
        <v>83879.16604350662</v>
      </c>
      <c r="F199" s="5">
        <v>2549.93</v>
      </c>
      <c r="G199" s="5">
        <v>2407.33</v>
      </c>
      <c r="H199" s="5">
        <v>78007.15</v>
      </c>
      <c r="I199" s="5">
        <v>8275.06</v>
      </c>
      <c r="J199" s="5">
        <v>0</v>
      </c>
      <c r="K199" s="5">
        <v>0</v>
      </c>
      <c r="L199" s="5">
        <v>914.76</v>
      </c>
      <c r="M199" s="5">
        <v>0</v>
      </c>
      <c r="N199" s="5">
        <f t="shared" si="18"/>
        <v>14147.08</v>
      </c>
      <c r="O199" s="5">
        <f t="shared" si="19"/>
        <v>69732.08604350661</v>
      </c>
    </row>
    <row r="200" spans="1:15" ht="15.75">
      <c r="A200" s="44">
        <v>42633</v>
      </c>
      <c r="B200" s="30" t="s">
        <v>239</v>
      </c>
      <c r="C200" s="3" t="s">
        <v>261</v>
      </c>
      <c r="D200" s="33" t="s">
        <v>262</v>
      </c>
      <c r="E200" s="5">
        <v>51617.9426917</v>
      </c>
      <c r="F200" s="5">
        <v>1569.19</v>
      </c>
      <c r="G200" s="5">
        <v>1481.43</v>
      </c>
      <c r="H200" s="5">
        <f>E200-F200-G200</f>
        <v>48567.3226917</v>
      </c>
      <c r="I200" s="5">
        <v>2169.09</v>
      </c>
      <c r="J200" s="5">
        <v>0</v>
      </c>
      <c r="K200" s="5">
        <v>0</v>
      </c>
      <c r="L200" s="5">
        <v>0</v>
      </c>
      <c r="M200" s="5">
        <v>0</v>
      </c>
      <c r="N200" s="5">
        <f t="shared" si="18"/>
        <v>5219.71</v>
      </c>
      <c r="O200" s="5">
        <f t="shared" si="19"/>
        <v>46398.2326917</v>
      </c>
    </row>
    <row r="201" spans="1:15" ht="15.75">
      <c r="A201" s="44">
        <v>42633</v>
      </c>
      <c r="B201" s="30" t="s">
        <v>263</v>
      </c>
      <c r="C201" s="3" t="s">
        <v>264</v>
      </c>
      <c r="D201" s="33" t="s">
        <v>147</v>
      </c>
      <c r="E201" s="5">
        <v>193567.30625424607</v>
      </c>
      <c r="F201" s="5">
        <v>2995.92</v>
      </c>
      <c r="G201" s="5">
        <v>5555.38</v>
      </c>
      <c r="H201" s="5">
        <f aca="true" t="shared" si="22" ref="H201:H229">SUM(E201-F201-G201-L201)</f>
        <v>184101.24625424604</v>
      </c>
      <c r="I201" s="5">
        <v>34798.58</v>
      </c>
      <c r="J201" s="5">
        <v>0</v>
      </c>
      <c r="K201" s="5">
        <v>0</v>
      </c>
      <c r="L201" s="5">
        <v>914.76</v>
      </c>
      <c r="M201" s="5">
        <v>0</v>
      </c>
      <c r="N201" s="5">
        <f t="shared" si="18"/>
        <v>44264.64000000001</v>
      </c>
      <c r="O201" s="5">
        <f t="shared" si="19"/>
        <v>149302.66625424605</v>
      </c>
    </row>
    <row r="202" spans="1:15" ht="15.75">
      <c r="A202" s="44">
        <v>42633</v>
      </c>
      <c r="B202" s="30" t="s">
        <v>263</v>
      </c>
      <c r="C202" s="3" t="s">
        <v>265</v>
      </c>
      <c r="D202" s="33" t="s">
        <v>266</v>
      </c>
      <c r="E202" s="5">
        <v>64522.43541808201</v>
      </c>
      <c r="F202" s="5">
        <v>1961.48</v>
      </c>
      <c r="G202" s="5">
        <v>1851.79</v>
      </c>
      <c r="H202" s="5">
        <f t="shared" si="22"/>
        <v>57050.125418082</v>
      </c>
      <c r="I202" s="5">
        <v>3736.01</v>
      </c>
      <c r="J202" s="5">
        <v>0</v>
      </c>
      <c r="K202" s="5">
        <v>12100</v>
      </c>
      <c r="L202" s="5">
        <v>3659.04</v>
      </c>
      <c r="M202" s="5">
        <v>0</v>
      </c>
      <c r="N202" s="5">
        <f>SUM(F202+G202+I202+L202+K202)</f>
        <v>23308.32</v>
      </c>
      <c r="O202" s="5">
        <f aca="true" t="shared" si="23" ref="O202:O233">SUM(E202-N202)</f>
        <v>41214.11541808201</v>
      </c>
    </row>
    <row r="203" spans="1:15" ht="15.75">
      <c r="A203" s="44">
        <v>42633</v>
      </c>
      <c r="B203" s="30" t="s">
        <v>263</v>
      </c>
      <c r="C203" s="3" t="s">
        <v>267</v>
      </c>
      <c r="D203" s="33" t="s">
        <v>268</v>
      </c>
      <c r="E203" s="5">
        <v>32261.217709041004</v>
      </c>
      <c r="F203" s="5">
        <v>980.74</v>
      </c>
      <c r="G203" s="5">
        <v>925.9</v>
      </c>
      <c r="H203" s="5">
        <f t="shared" si="22"/>
        <v>30354.577709041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f>SUM(F203+G203+I203+L203)</f>
        <v>1906.6399999999999</v>
      </c>
      <c r="O203" s="5">
        <f t="shared" si="23"/>
        <v>30354.577709041005</v>
      </c>
    </row>
    <row r="204" spans="1:15" ht="15.75">
      <c r="A204" s="44">
        <v>42633</v>
      </c>
      <c r="B204" s="6" t="s">
        <v>269</v>
      </c>
      <c r="C204" s="34" t="s">
        <v>270</v>
      </c>
      <c r="D204" s="33" t="s">
        <v>147</v>
      </c>
      <c r="E204" s="5">
        <v>193567.3056898</v>
      </c>
      <c r="F204" s="5">
        <v>2995.92</v>
      </c>
      <c r="G204" s="5">
        <v>5555.38</v>
      </c>
      <c r="H204" s="5">
        <f t="shared" si="22"/>
        <v>183186.4856898</v>
      </c>
      <c r="I204" s="5">
        <v>34569.89</v>
      </c>
      <c r="J204" s="5">
        <v>0</v>
      </c>
      <c r="K204" s="5">
        <v>0</v>
      </c>
      <c r="L204" s="5">
        <v>1829.52</v>
      </c>
      <c r="M204" s="5">
        <v>0</v>
      </c>
      <c r="N204" s="5">
        <f aca="true" t="shared" si="24" ref="N204:N235">SUM(F204+G204+I204+K204+L204)</f>
        <v>44950.71</v>
      </c>
      <c r="O204" s="5">
        <f t="shared" si="23"/>
        <v>148616.59568980001</v>
      </c>
    </row>
    <row r="205" spans="1:15" ht="15.75">
      <c r="A205" s="44">
        <v>42633</v>
      </c>
      <c r="B205" s="6" t="s">
        <v>269</v>
      </c>
      <c r="C205" s="9" t="s">
        <v>271</v>
      </c>
      <c r="D205" s="35" t="s">
        <v>22</v>
      </c>
      <c r="E205" s="5">
        <v>58070.19187627382</v>
      </c>
      <c r="F205" s="5">
        <v>1765.33</v>
      </c>
      <c r="G205" s="5">
        <v>1666.61</v>
      </c>
      <c r="H205" s="5">
        <f t="shared" si="22"/>
        <v>53723.491876273816</v>
      </c>
      <c r="I205" s="5">
        <v>3070.68</v>
      </c>
      <c r="J205" s="5">
        <v>0</v>
      </c>
      <c r="K205" s="5">
        <v>0</v>
      </c>
      <c r="L205" s="5">
        <v>914.76</v>
      </c>
      <c r="M205" s="5">
        <v>0</v>
      </c>
      <c r="N205" s="5">
        <f t="shared" si="24"/>
        <v>7417.379999999999</v>
      </c>
      <c r="O205" s="5">
        <f t="shared" si="23"/>
        <v>50652.81187627382</v>
      </c>
    </row>
    <row r="206" spans="1:15" ht="31.5">
      <c r="A206" s="44">
        <v>42633</v>
      </c>
      <c r="B206" s="6" t="s">
        <v>269</v>
      </c>
      <c r="C206" s="9" t="s">
        <v>272</v>
      </c>
      <c r="D206" s="35" t="s">
        <v>273</v>
      </c>
      <c r="E206" s="5">
        <v>38713.47</v>
      </c>
      <c r="F206" s="5">
        <v>1176.89</v>
      </c>
      <c r="G206" s="5">
        <v>1111.08</v>
      </c>
      <c r="H206" s="5">
        <f t="shared" si="22"/>
        <v>36425.5</v>
      </c>
      <c r="I206" s="5">
        <v>347.81</v>
      </c>
      <c r="J206" s="5">
        <v>0</v>
      </c>
      <c r="K206" s="5">
        <v>0</v>
      </c>
      <c r="L206" s="5">
        <v>0</v>
      </c>
      <c r="M206" s="5">
        <v>0</v>
      </c>
      <c r="N206" s="5">
        <f t="shared" si="24"/>
        <v>2635.78</v>
      </c>
      <c r="O206" s="5">
        <f t="shared" si="23"/>
        <v>36077.69</v>
      </c>
    </row>
    <row r="207" spans="1:15" ht="15.75">
      <c r="A207" s="44">
        <v>42633</v>
      </c>
      <c r="B207" s="6" t="s">
        <v>274</v>
      </c>
      <c r="C207" s="3" t="s">
        <v>275</v>
      </c>
      <c r="D207" s="4" t="s">
        <v>136</v>
      </c>
      <c r="E207" s="5">
        <v>193567.31</v>
      </c>
      <c r="F207" s="5">
        <v>2995.92</v>
      </c>
      <c r="G207" s="5">
        <v>5555.38</v>
      </c>
      <c r="H207" s="5">
        <f t="shared" si="22"/>
        <v>184101.24999999997</v>
      </c>
      <c r="I207" s="5">
        <v>34798.58</v>
      </c>
      <c r="J207" s="5">
        <v>0</v>
      </c>
      <c r="K207" s="5">
        <v>0</v>
      </c>
      <c r="L207" s="5">
        <v>914.76</v>
      </c>
      <c r="M207" s="5">
        <v>0</v>
      </c>
      <c r="N207" s="5">
        <f t="shared" si="24"/>
        <v>44264.64000000001</v>
      </c>
      <c r="O207" s="5">
        <f t="shared" si="23"/>
        <v>149302.66999999998</v>
      </c>
    </row>
    <row r="208" spans="1:15" ht="15.75">
      <c r="A208" s="44">
        <v>42633</v>
      </c>
      <c r="B208" s="6" t="s">
        <v>274</v>
      </c>
      <c r="C208" s="3" t="s">
        <v>276</v>
      </c>
      <c r="D208" s="4" t="s">
        <v>114</v>
      </c>
      <c r="E208" s="5">
        <v>70974.6756145</v>
      </c>
      <c r="F208" s="5">
        <v>2157.63</v>
      </c>
      <c r="G208" s="5">
        <v>2036.97</v>
      </c>
      <c r="H208" s="5">
        <f t="shared" si="22"/>
        <v>66780.07561449999</v>
      </c>
      <c r="I208" s="5">
        <v>5682</v>
      </c>
      <c r="J208" s="5">
        <v>0</v>
      </c>
      <c r="K208" s="5">
        <v>0</v>
      </c>
      <c r="L208" s="5">
        <v>0</v>
      </c>
      <c r="M208" s="5">
        <v>0</v>
      </c>
      <c r="N208" s="5">
        <f t="shared" si="24"/>
        <v>9876.6</v>
      </c>
      <c r="O208" s="5">
        <f t="shared" si="23"/>
        <v>61098.0756145</v>
      </c>
    </row>
    <row r="209" spans="1:15" ht="15.75">
      <c r="A209" s="44">
        <v>42633</v>
      </c>
      <c r="B209" s="6" t="s">
        <v>277</v>
      </c>
      <c r="C209" s="36" t="s">
        <v>278</v>
      </c>
      <c r="D209" s="37" t="s">
        <v>147</v>
      </c>
      <c r="E209" s="5">
        <v>193567.30625424607</v>
      </c>
      <c r="F209" s="5">
        <v>2995.92</v>
      </c>
      <c r="G209" s="5">
        <v>5555.38</v>
      </c>
      <c r="H209" s="5">
        <f t="shared" si="22"/>
        <v>184101.24625424604</v>
      </c>
      <c r="I209" s="5">
        <v>34798.58</v>
      </c>
      <c r="J209" s="5">
        <v>0</v>
      </c>
      <c r="K209" s="5">
        <v>0</v>
      </c>
      <c r="L209" s="38">
        <v>914.76</v>
      </c>
      <c r="M209" s="5">
        <v>0</v>
      </c>
      <c r="N209" s="5">
        <f t="shared" si="24"/>
        <v>44264.64000000001</v>
      </c>
      <c r="O209" s="5">
        <f t="shared" si="23"/>
        <v>149302.66625424605</v>
      </c>
    </row>
    <row r="210" spans="1:15" ht="15.75">
      <c r="A210" s="44">
        <v>42633</v>
      </c>
      <c r="B210" s="6" t="s">
        <v>277</v>
      </c>
      <c r="C210" s="36" t="s">
        <v>279</v>
      </c>
      <c r="D210" s="37" t="s">
        <v>280</v>
      </c>
      <c r="E210" s="5">
        <v>70974.6756145</v>
      </c>
      <c r="F210" s="5">
        <v>2157.63</v>
      </c>
      <c r="G210" s="5">
        <v>2036.97</v>
      </c>
      <c r="H210" s="5">
        <f t="shared" si="22"/>
        <v>66780.07561449999</v>
      </c>
      <c r="I210" s="5">
        <v>5682</v>
      </c>
      <c r="J210" s="5">
        <v>0</v>
      </c>
      <c r="K210" s="5">
        <v>0</v>
      </c>
      <c r="L210" s="5">
        <v>0</v>
      </c>
      <c r="M210" s="5">
        <v>0</v>
      </c>
      <c r="N210" s="5">
        <f t="shared" si="24"/>
        <v>9876.6</v>
      </c>
      <c r="O210" s="5">
        <f t="shared" si="23"/>
        <v>61098.0756145</v>
      </c>
    </row>
    <row r="211" spans="1:15" ht="15.75">
      <c r="A211" s="44">
        <v>42633</v>
      </c>
      <c r="B211" s="39" t="s">
        <v>281</v>
      </c>
      <c r="C211" s="39" t="s">
        <v>282</v>
      </c>
      <c r="D211" s="37" t="s">
        <v>283</v>
      </c>
      <c r="E211" s="23">
        <v>135497.12</v>
      </c>
      <c r="F211" s="23">
        <v>2995.92</v>
      </c>
      <c r="G211" s="23">
        <v>3888.77</v>
      </c>
      <c r="H211" s="5">
        <f t="shared" si="22"/>
        <v>128612.42999999998</v>
      </c>
      <c r="I211" s="23">
        <v>20926.38</v>
      </c>
      <c r="J211" s="5">
        <v>0</v>
      </c>
      <c r="K211" s="5">
        <v>0</v>
      </c>
      <c r="L211" s="5">
        <v>0</v>
      </c>
      <c r="M211" s="5">
        <v>0</v>
      </c>
      <c r="N211" s="5">
        <f t="shared" si="24"/>
        <v>27811.07</v>
      </c>
      <c r="O211" s="5">
        <f t="shared" si="23"/>
        <v>107686.04999999999</v>
      </c>
    </row>
    <row r="212" spans="1:15" ht="15.75">
      <c r="A212" s="44">
        <v>42633</v>
      </c>
      <c r="B212" s="39" t="s">
        <v>281</v>
      </c>
      <c r="C212" s="3" t="s">
        <v>284</v>
      </c>
      <c r="D212" s="4" t="s">
        <v>44</v>
      </c>
      <c r="E212" s="5">
        <v>64522.4405</v>
      </c>
      <c r="F212" s="5">
        <v>1961.48</v>
      </c>
      <c r="G212" s="5">
        <v>1851.79</v>
      </c>
      <c r="H212" s="5">
        <f t="shared" si="22"/>
        <v>60709.17049999999</v>
      </c>
      <c r="I212" s="5">
        <v>4467.82</v>
      </c>
      <c r="J212" s="5">
        <v>0</v>
      </c>
      <c r="K212" s="5">
        <v>0</v>
      </c>
      <c r="L212" s="5">
        <v>0</v>
      </c>
      <c r="M212" s="5">
        <v>0</v>
      </c>
      <c r="N212" s="5">
        <f t="shared" si="24"/>
        <v>8281.09</v>
      </c>
      <c r="O212" s="5">
        <f t="shared" si="23"/>
        <v>56241.3505</v>
      </c>
    </row>
    <row r="213" spans="1:15" ht="15.75">
      <c r="A213" s="44">
        <v>42633</v>
      </c>
      <c r="B213" s="8" t="s">
        <v>285</v>
      </c>
      <c r="C213" s="5" t="s">
        <v>286</v>
      </c>
      <c r="D213" s="4" t="s">
        <v>147</v>
      </c>
      <c r="E213" s="5">
        <v>193567.30625424607</v>
      </c>
      <c r="F213" s="5">
        <v>2995.92</v>
      </c>
      <c r="G213" s="5">
        <v>5555.38</v>
      </c>
      <c r="H213" s="5">
        <f t="shared" si="22"/>
        <v>185016.00625424605</v>
      </c>
      <c r="I213" s="5">
        <v>35027.27</v>
      </c>
      <c r="J213" s="5">
        <v>0</v>
      </c>
      <c r="K213" s="5">
        <v>0</v>
      </c>
      <c r="L213" s="5">
        <v>0</v>
      </c>
      <c r="M213" s="5">
        <v>0</v>
      </c>
      <c r="N213" s="5">
        <f t="shared" si="24"/>
        <v>43578.56999999999</v>
      </c>
      <c r="O213" s="5">
        <f t="shared" si="23"/>
        <v>149988.7362542461</v>
      </c>
    </row>
    <row r="214" spans="1:15" ht="15.75">
      <c r="A214" s="44">
        <v>42633</v>
      </c>
      <c r="B214" s="8" t="s">
        <v>285</v>
      </c>
      <c r="C214" s="9" t="s">
        <v>287</v>
      </c>
      <c r="D214" s="4" t="s">
        <v>288</v>
      </c>
      <c r="E214" s="5">
        <v>90331.41</v>
      </c>
      <c r="F214" s="5">
        <v>2746.07</v>
      </c>
      <c r="G214" s="5">
        <v>2592.5</v>
      </c>
      <c r="H214" s="5">
        <f t="shared" si="22"/>
        <v>84992.84</v>
      </c>
      <c r="I214" s="5">
        <v>10021.48</v>
      </c>
      <c r="J214" s="5">
        <v>0</v>
      </c>
      <c r="K214" s="5">
        <v>0</v>
      </c>
      <c r="L214" s="5">
        <v>0</v>
      </c>
      <c r="M214" s="5">
        <v>0</v>
      </c>
      <c r="N214" s="5">
        <f t="shared" si="24"/>
        <v>15360.05</v>
      </c>
      <c r="O214" s="5">
        <f t="shared" si="23"/>
        <v>74971.36</v>
      </c>
    </row>
    <row r="215" spans="1:15" ht="15.75">
      <c r="A215" s="44">
        <v>42633</v>
      </c>
      <c r="B215" s="8" t="s">
        <v>285</v>
      </c>
      <c r="C215" s="36" t="s">
        <v>289</v>
      </c>
      <c r="D215" s="37" t="s">
        <v>290</v>
      </c>
      <c r="E215" s="5">
        <v>58070.19187627382</v>
      </c>
      <c r="F215" s="5">
        <v>1765.33</v>
      </c>
      <c r="G215" s="5">
        <v>1666.61</v>
      </c>
      <c r="H215" s="5">
        <f t="shared" si="22"/>
        <v>53723.491876273816</v>
      </c>
      <c r="I215" s="5">
        <v>3070.68</v>
      </c>
      <c r="J215" s="5">
        <v>0</v>
      </c>
      <c r="K215" s="5">
        <v>0</v>
      </c>
      <c r="L215" s="5">
        <v>914.76</v>
      </c>
      <c r="M215" s="5">
        <v>0</v>
      </c>
      <c r="N215" s="5">
        <f t="shared" si="24"/>
        <v>7417.379999999999</v>
      </c>
      <c r="O215" s="5">
        <f t="shared" si="23"/>
        <v>50652.81187627382</v>
      </c>
    </row>
    <row r="216" spans="1:15" ht="15.75">
      <c r="A216" s="44">
        <v>42633</v>
      </c>
      <c r="B216" s="8" t="s">
        <v>285</v>
      </c>
      <c r="C216" s="36" t="s">
        <v>291</v>
      </c>
      <c r="D216" s="37" t="s">
        <v>22</v>
      </c>
      <c r="E216" s="5">
        <v>58070.19187627382</v>
      </c>
      <c r="F216" s="5">
        <v>1765.33</v>
      </c>
      <c r="G216" s="5">
        <v>1666.61</v>
      </c>
      <c r="H216" s="5">
        <f t="shared" si="22"/>
        <v>54638.25187627382</v>
      </c>
      <c r="I216" s="5">
        <v>3253.63</v>
      </c>
      <c r="J216" s="5">
        <v>0</v>
      </c>
      <c r="K216" s="5">
        <v>0</v>
      </c>
      <c r="L216" s="5">
        <v>0</v>
      </c>
      <c r="M216" s="5">
        <v>0</v>
      </c>
      <c r="N216" s="5">
        <f t="shared" si="24"/>
        <v>6685.57</v>
      </c>
      <c r="O216" s="5">
        <f t="shared" si="23"/>
        <v>51384.62187627382</v>
      </c>
    </row>
    <row r="217" spans="1:15" ht="15.75">
      <c r="A217" s="44">
        <v>42633</v>
      </c>
      <c r="B217" s="8" t="s">
        <v>285</v>
      </c>
      <c r="C217" s="36" t="s">
        <v>292</v>
      </c>
      <c r="D217" s="37" t="s">
        <v>293</v>
      </c>
      <c r="E217" s="5">
        <v>45165.721</v>
      </c>
      <c r="F217" s="5">
        <v>1373.04</v>
      </c>
      <c r="G217" s="5">
        <v>1296.26</v>
      </c>
      <c r="H217" s="5">
        <f t="shared" si="22"/>
        <v>42496.420999999995</v>
      </c>
      <c r="I217" s="5">
        <v>1258.45</v>
      </c>
      <c r="J217" s="5">
        <v>0</v>
      </c>
      <c r="K217" s="5">
        <v>0</v>
      </c>
      <c r="L217" s="5">
        <v>0</v>
      </c>
      <c r="M217" s="5">
        <v>0</v>
      </c>
      <c r="N217" s="5">
        <f t="shared" si="24"/>
        <v>3927.75</v>
      </c>
      <c r="O217" s="5">
        <f t="shared" si="23"/>
        <v>41237.971</v>
      </c>
    </row>
    <row r="218" spans="1:15" ht="15.75">
      <c r="A218" s="44">
        <v>42633</v>
      </c>
      <c r="B218" s="8" t="s">
        <v>285</v>
      </c>
      <c r="C218" s="36" t="s">
        <v>294</v>
      </c>
      <c r="D218" s="37" t="s">
        <v>295</v>
      </c>
      <c r="E218" s="5">
        <v>45165.721</v>
      </c>
      <c r="F218" s="5">
        <v>1373.04</v>
      </c>
      <c r="G218" s="5">
        <v>1296.26</v>
      </c>
      <c r="H218" s="5">
        <f t="shared" si="22"/>
        <v>42496.420999999995</v>
      </c>
      <c r="I218" s="5">
        <v>1258.45</v>
      </c>
      <c r="J218" s="5">
        <v>0</v>
      </c>
      <c r="K218" s="5">
        <v>0</v>
      </c>
      <c r="L218" s="5">
        <v>0</v>
      </c>
      <c r="M218" s="5">
        <v>0</v>
      </c>
      <c r="N218" s="5">
        <f t="shared" si="24"/>
        <v>3927.75</v>
      </c>
      <c r="O218" s="5">
        <f t="shared" si="23"/>
        <v>41237.971</v>
      </c>
    </row>
    <row r="219" spans="1:15" ht="15.75">
      <c r="A219" s="44">
        <v>42633</v>
      </c>
      <c r="B219" s="8" t="s">
        <v>285</v>
      </c>
      <c r="C219" s="40" t="s">
        <v>296</v>
      </c>
      <c r="D219" s="37" t="s">
        <v>297</v>
      </c>
      <c r="E219" s="5">
        <v>57500</v>
      </c>
      <c r="F219" s="5">
        <v>1748</v>
      </c>
      <c r="G219" s="5">
        <v>1650.25</v>
      </c>
      <c r="H219" s="5">
        <f t="shared" si="22"/>
        <v>54101.75</v>
      </c>
      <c r="I219" s="5">
        <v>3146.33</v>
      </c>
      <c r="J219" s="5">
        <v>0</v>
      </c>
      <c r="K219" s="5">
        <v>0</v>
      </c>
      <c r="L219" s="5">
        <v>0</v>
      </c>
      <c r="M219" s="5">
        <v>0</v>
      </c>
      <c r="N219" s="5">
        <f t="shared" si="24"/>
        <v>6544.58</v>
      </c>
      <c r="O219" s="5">
        <f t="shared" si="23"/>
        <v>50955.42</v>
      </c>
    </row>
    <row r="220" spans="1:15" ht="15.75">
      <c r="A220" s="44">
        <v>42633</v>
      </c>
      <c r="B220" s="8" t="s">
        <v>298</v>
      </c>
      <c r="C220" s="3" t="s">
        <v>299</v>
      </c>
      <c r="D220" s="4" t="s">
        <v>136</v>
      </c>
      <c r="E220" s="5">
        <v>193567.30625424607</v>
      </c>
      <c r="F220" s="5">
        <v>2995.92</v>
      </c>
      <c r="G220" s="5">
        <v>5555.38</v>
      </c>
      <c r="H220" s="5">
        <f t="shared" si="22"/>
        <v>185016.00625424605</v>
      </c>
      <c r="I220" s="5">
        <v>35027.27</v>
      </c>
      <c r="J220" s="5">
        <v>0</v>
      </c>
      <c r="K220" s="5">
        <v>0</v>
      </c>
      <c r="L220" s="5">
        <v>0</v>
      </c>
      <c r="M220" s="5">
        <v>0</v>
      </c>
      <c r="N220" s="5">
        <f t="shared" si="24"/>
        <v>43578.56999999999</v>
      </c>
      <c r="O220" s="5">
        <f t="shared" si="23"/>
        <v>149988.7362542461</v>
      </c>
    </row>
    <row r="221" spans="1:15" ht="15.75">
      <c r="A221" s="44">
        <v>42633</v>
      </c>
      <c r="B221" s="8" t="s">
        <v>298</v>
      </c>
      <c r="C221" s="18" t="s">
        <v>300</v>
      </c>
      <c r="D221" s="19" t="s">
        <v>301</v>
      </c>
      <c r="E221" s="5">
        <v>70974.6756145</v>
      </c>
      <c r="F221" s="5">
        <v>2157.63</v>
      </c>
      <c r="G221" s="5">
        <v>2036.97</v>
      </c>
      <c r="H221" s="5">
        <f t="shared" si="22"/>
        <v>65865.3156145</v>
      </c>
      <c r="I221" s="5">
        <v>5499.05</v>
      </c>
      <c r="J221" s="5">
        <v>0</v>
      </c>
      <c r="K221" s="5">
        <v>0</v>
      </c>
      <c r="L221" s="5">
        <v>914.76</v>
      </c>
      <c r="M221" s="5">
        <v>0</v>
      </c>
      <c r="N221" s="5">
        <f t="shared" si="24"/>
        <v>10608.410000000002</v>
      </c>
      <c r="O221" s="5">
        <f t="shared" si="23"/>
        <v>60366.26561449999</v>
      </c>
    </row>
    <row r="222" spans="1:15" ht="15.75">
      <c r="A222" s="44">
        <v>42633</v>
      </c>
      <c r="B222" s="6" t="s">
        <v>302</v>
      </c>
      <c r="C222" s="3" t="s">
        <v>303</v>
      </c>
      <c r="D222" s="4" t="s">
        <v>123</v>
      </c>
      <c r="E222" s="5">
        <v>135497.1186905</v>
      </c>
      <c r="F222" s="23">
        <v>2995.92</v>
      </c>
      <c r="G222" s="23">
        <v>3888.77</v>
      </c>
      <c r="H222" s="5">
        <f t="shared" si="22"/>
        <v>128612.42869049999</v>
      </c>
      <c r="I222" s="23">
        <v>20926.38</v>
      </c>
      <c r="J222" s="5">
        <v>0</v>
      </c>
      <c r="K222" s="5">
        <v>0</v>
      </c>
      <c r="L222" s="5">
        <v>0</v>
      </c>
      <c r="M222" s="5">
        <v>0</v>
      </c>
      <c r="N222" s="5">
        <f t="shared" si="24"/>
        <v>27811.07</v>
      </c>
      <c r="O222" s="5">
        <f t="shared" si="23"/>
        <v>107686.0486905</v>
      </c>
    </row>
    <row r="223" spans="1:15" ht="15.75">
      <c r="A223" s="44">
        <v>42633</v>
      </c>
      <c r="B223" s="6" t="s">
        <v>302</v>
      </c>
      <c r="C223" s="3" t="s">
        <v>304</v>
      </c>
      <c r="D223" s="4" t="s">
        <v>305</v>
      </c>
      <c r="E223" s="5">
        <v>70974.6756145</v>
      </c>
      <c r="F223" s="5">
        <v>2157.63</v>
      </c>
      <c r="G223" s="5">
        <v>2036.97</v>
      </c>
      <c r="H223" s="5">
        <f t="shared" si="22"/>
        <v>66780.07561449999</v>
      </c>
      <c r="I223" s="5">
        <v>5682</v>
      </c>
      <c r="J223" s="5">
        <v>0</v>
      </c>
      <c r="K223" s="5">
        <v>0</v>
      </c>
      <c r="L223" s="5">
        <v>0</v>
      </c>
      <c r="M223" s="5">
        <v>0</v>
      </c>
      <c r="N223" s="5">
        <f t="shared" si="24"/>
        <v>9876.6</v>
      </c>
      <c r="O223" s="5">
        <f t="shared" si="23"/>
        <v>61098.0756145</v>
      </c>
    </row>
    <row r="224" spans="1:15" ht="15.75">
      <c r="A224" s="44">
        <v>42633</v>
      </c>
      <c r="B224" s="6" t="s">
        <v>302</v>
      </c>
      <c r="C224" s="3" t="s">
        <v>306</v>
      </c>
      <c r="D224" s="4" t="s">
        <v>307</v>
      </c>
      <c r="E224" s="5">
        <v>45165.721</v>
      </c>
      <c r="F224" s="5">
        <v>1373.04</v>
      </c>
      <c r="G224" s="5">
        <v>1296.26</v>
      </c>
      <c r="H224" s="5">
        <f t="shared" si="22"/>
        <v>40666.901</v>
      </c>
      <c r="I224" s="5">
        <v>1134.02</v>
      </c>
      <c r="J224" s="5">
        <v>0</v>
      </c>
      <c r="K224" s="5">
        <v>0</v>
      </c>
      <c r="L224" s="5">
        <v>1829.52</v>
      </c>
      <c r="M224" s="5">
        <v>0</v>
      </c>
      <c r="N224" s="5">
        <f t="shared" si="24"/>
        <v>5632.84</v>
      </c>
      <c r="O224" s="5">
        <f t="shared" si="23"/>
        <v>39532.880999999994</v>
      </c>
    </row>
    <row r="225" spans="1:15" ht="15.75">
      <c r="A225" s="44">
        <v>42633</v>
      </c>
      <c r="B225" s="6" t="s">
        <v>308</v>
      </c>
      <c r="C225" s="3" t="s">
        <v>309</v>
      </c>
      <c r="D225" s="4" t="s">
        <v>123</v>
      </c>
      <c r="E225" s="5">
        <v>135497.1186905</v>
      </c>
      <c r="F225" s="23">
        <v>2995.92</v>
      </c>
      <c r="G225" s="23">
        <v>3888.77</v>
      </c>
      <c r="H225" s="5">
        <f t="shared" si="22"/>
        <v>128612.42869049999</v>
      </c>
      <c r="I225" s="23">
        <v>20926.38</v>
      </c>
      <c r="J225" s="5">
        <v>0</v>
      </c>
      <c r="K225" s="5">
        <v>0</v>
      </c>
      <c r="L225" s="5">
        <v>0</v>
      </c>
      <c r="M225" s="5">
        <v>0</v>
      </c>
      <c r="N225" s="5">
        <f t="shared" si="24"/>
        <v>27811.07</v>
      </c>
      <c r="O225" s="5">
        <f t="shared" si="23"/>
        <v>107686.0486905</v>
      </c>
    </row>
    <row r="226" spans="1:15" ht="15.75">
      <c r="A226" s="44">
        <v>42633</v>
      </c>
      <c r="B226" s="6" t="s">
        <v>310</v>
      </c>
      <c r="C226" s="3" t="s">
        <v>311</v>
      </c>
      <c r="D226" s="7" t="s">
        <v>147</v>
      </c>
      <c r="E226" s="5">
        <v>193567.30625424607</v>
      </c>
      <c r="F226" s="5">
        <v>2995.92</v>
      </c>
      <c r="G226" s="5">
        <v>5555.38</v>
      </c>
      <c r="H226" s="5">
        <f t="shared" si="22"/>
        <v>183186.48625424606</v>
      </c>
      <c r="I226" s="5">
        <v>34569.49</v>
      </c>
      <c r="J226" s="5">
        <v>0</v>
      </c>
      <c r="K226" s="5">
        <v>0</v>
      </c>
      <c r="L226" s="5">
        <v>1829.52</v>
      </c>
      <c r="M226" s="5">
        <v>0</v>
      </c>
      <c r="N226" s="5">
        <f t="shared" si="24"/>
        <v>44950.30999999999</v>
      </c>
      <c r="O226" s="5">
        <f t="shared" si="23"/>
        <v>148616.99625424607</v>
      </c>
    </row>
    <row r="227" spans="1:15" ht="15.75">
      <c r="A227" s="44">
        <v>42633</v>
      </c>
      <c r="B227" s="6" t="s">
        <v>310</v>
      </c>
      <c r="C227" s="3" t="s">
        <v>312</v>
      </c>
      <c r="D227" s="4" t="s">
        <v>301</v>
      </c>
      <c r="E227" s="5">
        <v>70974.6756145</v>
      </c>
      <c r="F227" s="5">
        <v>2157.63</v>
      </c>
      <c r="G227" s="5">
        <v>2036.97</v>
      </c>
      <c r="H227" s="5">
        <f t="shared" si="22"/>
        <v>66780.07561449999</v>
      </c>
      <c r="I227" s="5">
        <v>5681.98</v>
      </c>
      <c r="J227" s="5">
        <v>0</v>
      </c>
      <c r="K227" s="5">
        <v>0</v>
      </c>
      <c r="L227" s="5">
        <v>0</v>
      </c>
      <c r="M227" s="5">
        <v>0</v>
      </c>
      <c r="N227" s="5">
        <f t="shared" si="24"/>
        <v>9876.58</v>
      </c>
      <c r="O227" s="5">
        <f t="shared" si="23"/>
        <v>61098.095614499995</v>
      </c>
    </row>
    <row r="228" spans="1:15" ht="15.75">
      <c r="A228" s="44">
        <v>42633</v>
      </c>
      <c r="B228" s="6" t="s">
        <v>313</v>
      </c>
      <c r="C228" s="3" t="s">
        <v>314</v>
      </c>
      <c r="D228" s="4" t="s">
        <v>147</v>
      </c>
      <c r="E228" s="5">
        <v>193567.30625424607</v>
      </c>
      <c r="F228" s="5">
        <v>2995.92</v>
      </c>
      <c r="G228" s="5">
        <v>5555.38</v>
      </c>
      <c r="H228" s="5">
        <f t="shared" si="22"/>
        <v>185016.00625424605</v>
      </c>
      <c r="I228" s="5">
        <v>35027.27</v>
      </c>
      <c r="J228" s="5">
        <v>0</v>
      </c>
      <c r="K228" s="5">
        <v>0</v>
      </c>
      <c r="L228" s="5">
        <v>0</v>
      </c>
      <c r="M228" s="5">
        <v>0</v>
      </c>
      <c r="N228" s="5">
        <f t="shared" si="24"/>
        <v>43578.56999999999</v>
      </c>
      <c r="O228" s="5">
        <f t="shared" si="23"/>
        <v>149988.7362542461</v>
      </c>
    </row>
    <row r="229" spans="1:15" ht="15.75">
      <c r="A229" s="44">
        <v>42633</v>
      </c>
      <c r="B229" s="6" t="s">
        <v>313</v>
      </c>
      <c r="C229" s="18" t="s">
        <v>315</v>
      </c>
      <c r="D229" s="19" t="s">
        <v>266</v>
      </c>
      <c r="E229" s="5">
        <v>64522.43541808201</v>
      </c>
      <c r="F229" s="5">
        <v>1961.48</v>
      </c>
      <c r="G229" s="5">
        <v>1851.79</v>
      </c>
      <c r="H229" s="5">
        <f t="shared" si="22"/>
        <v>60709.165418082004</v>
      </c>
      <c r="I229" s="5">
        <v>4467.82</v>
      </c>
      <c r="J229" s="5">
        <v>0</v>
      </c>
      <c r="K229" s="5">
        <v>0</v>
      </c>
      <c r="L229" s="5">
        <v>0</v>
      </c>
      <c r="M229" s="5">
        <v>0</v>
      </c>
      <c r="N229" s="5">
        <f t="shared" si="24"/>
        <v>8281.09</v>
      </c>
      <c r="O229" s="5">
        <f t="shared" si="23"/>
        <v>56241.34541808201</v>
      </c>
    </row>
    <row r="230" spans="1:15" ht="15.75">
      <c r="A230" s="44">
        <v>42633</v>
      </c>
      <c r="B230" s="6" t="s">
        <v>313</v>
      </c>
      <c r="C230" s="18" t="s">
        <v>316</v>
      </c>
      <c r="D230" s="19" t="s">
        <v>108</v>
      </c>
      <c r="E230" s="5">
        <v>38713.47</v>
      </c>
      <c r="F230" s="5">
        <v>1176.89</v>
      </c>
      <c r="G230" s="5">
        <v>1111.08</v>
      </c>
      <c r="H230" s="5">
        <f>E230-F230-G230</f>
        <v>36425.5</v>
      </c>
      <c r="I230" s="5">
        <v>347.81</v>
      </c>
      <c r="J230" s="5">
        <v>0</v>
      </c>
      <c r="K230" s="5">
        <v>0</v>
      </c>
      <c r="L230" s="5">
        <v>0</v>
      </c>
      <c r="M230" s="5">
        <v>0</v>
      </c>
      <c r="N230" s="5">
        <f t="shared" si="24"/>
        <v>2635.78</v>
      </c>
      <c r="O230" s="5">
        <f t="shared" si="23"/>
        <v>36077.69</v>
      </c>
    </row>
    <row r="231" spans="1:15" ht="15.75">
      <c r="A231" s="44">
        <v>42633</v>
      </c>
      <c r="B231" s="29" t="s">
        <v>317</v>
      </c>
      <c r="C231" s="31" t="s">
        <v>318</v>
      </c>
      <c r="D231" s="32" t="s">
        <v>123</v>
      </c>
      <c r="E231" s="5">
        <v>135497.12</v>
      </c>
      <c r="F231" s="23">
        <v>2995.92</v>
      </c>
      <c r="G231" s="23">
        <v>3888.77</v>
      </c>
      <c r="H231" s="5">
        <f aca="true" t="shared" si="25" ref="H231:H263">SUM(E231-F231-G231-L231)</f>
        <v>127697.66999999998</v>
      </c>
      <c r="I231" s="23">
        <v>20697.69</v>
      </c>
      <c r="J231" s="5">
        <v>0</v>
      </c>
      <c r="K231" s="5">
        <v>0</v>
      </c>
      <c r="L231" s="5">
        <v>914.76</v>
      </c>
      <c r="M231" s="5">
        <v>0</v>
      </c>
      <c r="N231" s="5">
        <f t="shared" si="24"/>
        <v>28497.139999999996</v>
      </c>
      <c r="O231" s="5">
        <f t="shared" si="23"/>
        <v>106999.98</v>
      </c>
    </row>
    <row r="232" spans="1:15" ht="15.75">
      <c r="A232" s="44">
        <v>42633</v>
      </c>
      <c r="B232" s="29" t="s">
        <v>317</v>
      </c>
      <c r="C232" s="31" t="s">
        <v>319</v>
      </c>
      <c r="D232" s="32" t="s">
        <v>301</v>
      </c>
      <c r="E232" s="5">
        <v>70974.67895989021</v>
      </c>
      <c r="F232" s="5">
        <v>2157.63</v>
      </c>
      <c r="G232" s="5">
        <v>2036.97</v>
      </c>
      <c r="H232" s="5">
        <f t="shared" si="25"/>
        <v>65865.31895989021</v>
      </c>
      <c r="I232" s="5">
        <v>5499.05</v>
      </c>
      <c r="J232" s="5">
        <v>0</v>
      </c>
      <c r="K232" s="5">
        <v>0</v>
      </c>
      <c r="L232" s="5">
        <v>914.76</v>
      </c>
      <c r="M232" s="5">
        <v>0</v>
      </c>
      <c r="N232" s="5">
        <f t="shared" si="24"/>
        <v>10608.410000000002</v>
      </c>
      <c r="O232" s="5">
        <f t="shared" si="23"/>
        <v>60366.26895989021</v>
      </c>
    </row>
    <row r="233" spans="1:15" ht="15.75">
      <c r="A233" s="44">
        <v>42633</v>
      </c>
      <c r="B233" s="29" t="s">
        <v>317</v>
      </c>
      <c r="C233" s="31" t="s">
        <v>320</v>
      </c>
      <c r="D233" s="32" t="s">
        <v>301</v>
      </c>
      <c r="E233" s="5">
        <v>70974.6756145</v>
      </c>
      <c r="F233" s="5">
        <v>2157.63</v>
      </c>
      <c r="G233" s="5">
        <v>2036.97</v>
      </c>
      <c r="H233" s="5">
        <f t="shared" si="25"/>
        <v>66780.07561449999</v>
      </c>
      <c r="I233" s="5">
        <v>5682</v>
      </c>
      <c r="J233" s="5">
        <v>0</v>
      </c>
      <c r="K233" s="5">
        <v>0</v>
      </c>
      <c r="L233" s="5">
        <v>0</v>
      </c>
      <c r="M233" s="5">
        <v>0</v>
      </c>
      <c r="N233" s="5">
        <f t="shared" si="24"/>
        <v>9876.6</v>
      </c>
      <c r="O233" s="5">
        <f t="shared" si="23"/>
        <v>61098.0756145</v>
      </c>
    </row>
    <row r="234" spans="1:15" ht="15.75">
      <c r="A234" s="44">
        <v>42633</v>
      </c>
      <c r="B234" s="29" t="s">
        <v>317</v>
      </c>
      <c r="C234" s="20" t="s">
        <v>321</v>
      </c>
      <c r="D234" s="32" t="s">
        <v>266</v>
      </c>
      <c r="E234" s="5">
        <v>64522.4405</v>
      </c>
      <c r="F234" s="5">
        <v>1961.48</v>
      </c>
      <c r="G234" s="5">
        <v>1851.79</v>
      </c>
      <c r="H234" s="5">
        <f t="shared" si="25"/>
        <v>60709.17049999999</v>
      </c>
      <c r="I234" s="5">
        <v>4467.82</v>
      </c>
      <c r="J234" s="5">
        <v>0</v>
      </c>
      <c r="K234" s="5">
        <v>0</v>
      </c>
      <c r="L234" s="5">
        <v>0</v>
      </c>
      <c r="M234" s="5">
        <v>0</v>
      </c>
      <c r="N234" s="5">
        <f t="shared" si="24"/>
        <v>8281.09</v>
      </c>
      <c r="O234" s="5">
        <f>SUM(E234-N234)</f>
        <v>56241.3505</v>
      </c>
    </row>
    <row r="235" spans="1:15" ht="15.75">
      <c r="A235" s="44">
        <v>42633</v>
      </c>
      <c r="B235" s="8" t="s">
        <v>322</v>
      </c>
      <c r="C235" s="28" t="s">
        <v>323</v>
      </c>
      <c r="D235" s="4" t="s">
        <v>123</v>
      </c>
      <c r="E235" s="5">
        <v>135497.12</v>
      </c>
      <c r="F235" s="23">
        <v>2995.92</v>
      </c>
      <c r="G235" s="23">
        <v>3888.77</v>
      </c>
      <c r="H235" s="5">
        <f t="shared" si="25"/>
        <v>128612.42999999998</v>
      </c>
      <c r="I235" s="23">
        <v>20926.38</v>
      </c>
      <c r="J235" s="5">
        <v>0</v>
      </c>
      <c r="K235" s="5">
        <v>0</v>
      </c>
      <c r="L235" s="5">
        <v>0</v>
      </c>
      <c r="M235" s="5">
        <v>0</v>
      </c>
      <c r="N235" s="5">
        <f t="shared" si="24"/>
        <v>27811.07</v>
      </c>
      <c r="O235" s="5">
        <f aca="true" t="shared" si="26" ref="O235:O243">E235-N235</f>
        <v>107686.04999999999</v>
      </c>
    </row>
    <row r="236" spans="1:15" ht="15.75">
      <c r="A236" s="44">
        <v>42633</v>
      </c>
      <c r="B236" s="8" t="s">
        <v>322</v>
      </c>
      <c r="C236" s="3" t="s">
        <v>324</v>
      </c>
      <c r="D236" s="4" t="s">
        <v>325</v>
      </c>
      <c r="E236" s="5">
        <v>109688.1414601</v>
      </c>
      <c r="F236" s="5">
        <v>2995.92</v>
      </c>
      <c r="G236" s="5">
        <v>3148.05</v>
      </c>
      <c r="H236" s="5">
        <f t="shared" si="25"/>
        <v>103544.1714601</v>
      </c>
      <c r="I236" s="5">
        <v>14659.31</v>
      </c>
      <c r="J236" s="5">
        <v>0</v>
      </c>
      <c r="K236" s="5">
        <v>0</v>
      </c>
      <c r="L236" s="5">
        <v>0</v>
      </c>
      <c r="M236" s="5">
        <v>0</v>
      </c>
      <c r="N236" s="5">
        <f aca="true" t="shared" si="27" ref="N236:N263">SUM(F236+G236+I236+K236+L236)</f>
        <v>20803.28</v>
      </c>
      <c r="O236" s="5">
        <f t="shared" si="26"/>
        <v>88884.8614601</v>
      </c>
    </row>
    <row r="237" spans="1:15" ht="15.75">
      <c r="A237" s="44">
        <v>42633</v>
      </c>
      <c r="B237" s="8" t="s">
        <v>322</v>
      </c>
      <c r="C237" s="3" t="s">
        <v>326</v>
      </c>
      <c r="D237" s="4" t="s">
        <v>22</v>
      </c>
      <c r="E237" s="5">
        <v>58070.19187627382</v>
      </c>
      <c r="F237" s="5">
        <v>1765.33</v>
      </c>
      <c r="G237" s="5">
        <v>1666.61</v>
      </c>
      <c r="H237" s="5">
        <f t="shared" si="25"/>
        <v>54638.25187627382</v>
      </c>
      <c r="I237" s="5">
        <v>3253.63</v>
      </c>
      <c r="J237" s="5">
        <v>0</v>
      </c>
      <c r="K237" s="5">
        <v>0</v>
      </c>
      <c r="L237" s="5">
        <v>0</v>
      </c>
      <c r="M237" s="5">
        <v>0</v>
      </c>
      <c r="N237" s="5">
        <f t="shared" si="27"/>
        <v>6685.57</v>
      </c>
      <c r="O237" s="5">
        <f t="shared" si="26"/>
        <v>51384.62187627382</v>
      </c>
    </row>
    <row r="238" spans="1:15" ht="15.75">
      <c r="A238" s="44">
        <v>42633</v>
      </c>
      <c r="B238" s="8" t="s">
        <v>322</v>
      </c>
      <c r="C238" s="18" t="s">
        <v>327</v>
      </c>
      <c r="D238" s="19" t="s">
        <v>108</v>
      </c>
      <c r="E238" s="5">
        <v>38713.47</v>
      </c>
      <c r="F238" s="5">
        <v>1176.89</v>
      </c>
      <c r="G238" s="5">
        <v>1111.08</v>
      </c>
      <c r="H238" s="5">
        <f t="shared" si="25"/>
        <v>36425.5</v>
      </c>
      <c r="I238" s="5">
        <v>347.81</v>
      </c>
      <c r="J238" s="5">
        <v>0</v>
      </c>
      <c r="K238" s="5">
        <v>0</v>
      </c>
      <c r="L238" s="5">
        <v>0</v>
      </c>
      <c r="M238" s="5">
        <v>0</v>
      </c>
      <c r="N238" s="5">
        <f t="shared" si="27"/>
        <v>2635.78</v>
      </c>
      <c r="O238" s="5">
        <f t="shared" si="26"/>
        <v>36077.69</v>
      </c>
    </row>
    <row r="239" spans="1:15" ht="15.75">
      <c r="A239" s="44">
        <v>42633</v>
      </c>
      <c r="B239" s="8" t="s">
        <v>322</v>
      </c>
      <c r="C239" s="18" t="s">
        <v>328</v>
      </c>
      <c r="D239" s="19" t="s">
        <v>329</v>
      </c>
      <c r="E239" s="5">
        <v>38713.47</v>
      </c>
      <c r="F239" s="5">
        <v>1176.89</v>
      </c>
      <c r="G239" s="5">
        <v>1111.08</v>
      </c>
      <c r="H239" s="5">
        <f t="shared" si="25"/>
        <v>36425.5</v>
      </c>
      <c r="I239" s="5">
        <v>347.81</v>
      </c>
      <c r="J239" s="5">
        <v>0</v>
      </c>
      <c r="K239" s="5">
        <v>0</v>
      </c>
      <c r="L239" s="5">
        <v>0</v>
      </c>
      <c r="M239" s="5">
        <v>0</v>
      </c>
      <c r="N239" s="5">
        <f t="shared" si="27"/>
        <v>2635.78</v>
      </c>
      <c r="O239" s="5">
        <f t="shared" si="26"/>
        <v>36077.69</v>
      </c>
    </row>
    <row r="240" spans="1:15" ht="15.75">
      <c r="A240" s="44">
        <v>42633</v>
      </c>
      <c r="B240" s="8" t="s">
        <v>322</v>
      </c>
      <c r="C240" s="18" t="s">
        <v>330</v>
      </c>
      <c r="D240" s="19" t="s">
        <v>268</v>
      </c>
      <c r="E240" s="5">
        <v>32261.217709041004</v>
      </c>
      <c r="F240" s="5">
        <v>980.74</v>
      </c>
      <c r="G240" s="5">
        <v>925.9</v>
      </c>
      <c r="H240" s="5">
        <f t="shared" si="25"/>
        <v>30354.577709041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f t="shared" si="27"/>
        <v>1906.6399999999999</v>
      </c>
      <c r="O240" s="5">
        <f t="shared" si="26"/>
        <v>30354.577709041005</v>
      </c>
    </row>
    <row r="241" spans="1:15" ht="15.75">
      <c r="A241" s="44">
        <v>42633</v>
      </c>
      <c r="B241" s="8" t="s">
        <v>322</v>
      </c>
      <c r="C241" s="18" t="s">
        <v>331</v>
      </c>
      <c r="D241" s="19" t="s">
        <v>268</v>
      </c>
      <c r="E241" s="5">
        <v>32261.221537999998</v>
      </c>
      <c r="F241" s="5">
        <v>980.74</v>
      </c>
      <c r="G241" s="5">
        <v>925.9</v>
      </c>
      <c r="H241" s="5">
        <f t="shared" si="25"/>
        <v>30354.581537999995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f t="shared" si="27"/>
        <v>1906.6399999999999</v>
      </c>
      <c r="O241" s="5">
        <f t="shared" si="26"/>
        <v>30354.581538</v>
      </c>
    </row>
    <row r="242" spans="1:15" ht="15.75">
      <c r="A242" s="44">
        <v>42633</v>
      </c>
      <c r="B242" s="8" t="s">
        <v>322</v>
      </c>
      <c r="C242" s="18" t="s">
        <v>332</v>
      </c>
      <c r="D242" s="19" t="s">
        <v>268</v>
      </c>
      <c r="E242" s="5">
        <v>32261.221537999998</v>
      </c>
      <c r="F242" s="5">
        <v>980.74</v>
      </c>
      <c r="G242" s="5">
        <v>925.9</v>
      </c>
      <c r="H242" s="5">
        <f t="shared" si="25"/>
        <v>30354.581537999995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f t="shared" si="27"/>
        <v>1906.6399999999999</v>
      </c>
      <c r="O242" s="5">
        <f t="shared" si="26"/>
        <v>30354.581538</v>
      </c>
    </row>
    <row r="243" spans="1:15" ht="15.75">
      <c r="A243" s="44">
        <v>42633</v>
      </c>
      <c r="B243" s="8" t="s">
        <v>322</v>
      </c>
      <c r="C243" s="18" t="s">
        <v>333</v>
      </c>
      <c r="D243" s="19" t="s">
        <v>268</v>
      </c>
      <c r="E243" s="5">
        <v>32261.22</v>
      </c>
      <c r="F243" s="5">
        <v>980.74</v>
      </c>
      <c r="G243" s="5">
        <v>925.9</v>
      </c>
      <c r="H243" s="5">
        <f t="shared" si="25"/>
        <v>30354.579999999998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f t="shared" si="27"/>
        <v>1906.6399999999999</v>
      </c>
      <c r="O243" s="5">
        <f t="shared" si="26"/>
        <v>30354.58</v>
      </c>
    </row>
    <row r="244" spans="1:15" ht="15.75">
      <c r="A244" s="44">
        <v>42633</v>
      </c>
      <c r="B244" s="15" t="s">
        <v>334</v>
      </c>
      <c r="C244" s="41" t="s">
        <v>335</v>
      </c>
      <c r="D244" s="42" t="s">
        <v>123</v>
      </c>
      <c r="E244" s="43">
        <v>109688.14021073941</v>
      </c>
      <c r="F244" s="5">
        <v>2995.92</v>
      </c>
      <c r="G244" s="5">
        <v>3148.05</v>
      </c>
      <c r="H244" s="5">
        <f t="shared" si="25"/>
        <v>103544.17021073941</v>
      </c>
      <c r="I244" s="5">
        <v>14659.31</v>
      </c>
      <c r="J244" s="5">
        <v>0</v>
      </c>
      <c r="K244" s="5">
        <v>0</v>
      </c>
      <c r="L244" s="5">
        <v>0</v>
      </c>
      <c r="M244" s="5">
        <v>0</v>
      </c>
      <c r="N244" s="5">
        <f t="shared" si="27"/>
        <v>20803.28</v>
      </c>
      <c r="O244" s="5">
        <f aca="true" t="shared" si="28" ref="O244:O263">SUM(E244-N244)</f>
        <v>88884.86021073941</v>
      </c>
    </row>
    <row r="245" spans="1:15" ht="15.75">
      <c r="A245" s="44">
        <v>42633</v>
      </c>
      <c r="B245" s="15" t="s">
        <v>334</v>
      </c>
      <c r="C245" s="3" t="s">
        <v>336</v>
      </c>
      <c r="D245" s="4" t="s">
        <v>337</v>
      </c>
      <c r="E245" s="5">
        <v>58845.5</v>
      </c>
      <c r="F245" s="5">
        <v>1788.9</v>
      </c>
      <c r="G245" s="5">
        <v>1668.87</v>
      </c>
      <c r="H245" s="5">
        <f t="shared" si="25"/>
        <v>55387.729999999996</v>
      </c>
      <c r="I245" s="5">
        <v>3403.53</v>
      </c>
      <c r="J245" s="5">
        <v>0</v>
      </c>
      <c r="K245" s="5">
        <v>0</v>
      </c>
      <c r="L245" s="5">
        <v>0</v>
      </c>
      <c r="M245" s="5">
        <v>0</v>
      </c>
      <c r="N245" s="5">
        <f t="shared" si="27"/>
        <v>6861.3</v>
      </c>
      <c r="O245" s="5">
        <f t="shared" si="28"/>
        <v>51984.2</v>
      </c>
    </row>
    <row r="246" spans="1:15" ht="15.75">
      <c r="A246" s="44">
        <v>42633</v>
      </c>
      <c r="B246" s="15" t="s">
        <v>334</v>
      </c>
      <c r="C246" s="18" t="s">
        <v>338</v>
      </c>
      <c r="D246" s="19" t="s">
        <v>339</v>
      </c>
      <c r="E246" s="5">
        <v>32261.217709041004</v>
      </c>
      <c r="F246" s="5">
        <v>980.74</v>
      </c>
      <c r="G246" s="5">
        <v>925.9</v>
      </c>
      <c r="H246" s="5">
        <f t="shared" si="25"/>
        <v>30354.577709041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f t="shared" si="27"/>
        <v>1906.6399999999999</v>
      </c>
      <c r="O246" s="5">
        <f t="shared" si="28"/>
        <v>30354.577709041005</v>
      </c>
    </row>
    <row r="247" spans="1:15" ht="15.75">
      <c r="A247" s="44">
        <v>42633</v>
      </c>
      <c r="B247" s="15" t="s">
        <v>334</v>
      </c>
      <c r="C247" s="18" t="s">
        <v>340</v>
      </c>
      <c r="D247" s="19" t="s">
        <v>339</v>
      </c>
      <c r="E247" s="5">
        <v>32261.221537999998</v>
      </c>
      <c r="F247" s="5">
        <v>980.74</v>
      </c>
      <c r="G247" s="5">
        <v>925.9</v>
      </c>
      <c r="H247" s="5">
        <f t="shared" si="25"/>
        <v>30354.581537999995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f t="shared" si="27"/>
        <v>1906.6399999999999</v>
      </c>
      <c r="O247" s="5">
        <f t="shared" si="28"/>
        <v>30354.581538</v>
      </c>
    </row>
    <row r="248" spans="1:15" ht="15.75">
      <c r="A248" s="44">
        <v>42633</v>
      </c>
      <c r="B248" s="15" t="s">
        <v>334</v>
      </c>
      <c r="C248" s="18" t="s">
        <v>341</v>
      </c>
      <c r="D248" s="19" t="s">
        <v>268</v>
      </c>
      <c r="E248" s="5">
        <v>32261.217709041004</v>
      </c>
      <c r="F248" s="5">
        <v>980.74</v>
      </c>
      <c r="G248" s="5">
        <v>925.9</v>
      </c>
      <c r="H248" s="5">
        <f t="shared" si="25"/>
        <v>30354.577709041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f t="shared" si="27"/>
        <v>1906.6399999999999</v>
      </c>
      <c r="O248" s="5">
        <f t="shared" si="28"/>
        <v>30354.577709041005</v>
      </c>
    </row>
    <row r="249" spans="1:15" ht="15.75">
      <c r="A249" s="44">
        <v>42633</v>
      </c>
      <c r="B249" s="15" t="s">
        <v>334</v>
      </c>
      <c r="C249" s="18" t="s">
        <v>342</v>
      </c>
      <c r="D249" s="19" t="s">
        <v>343</v>
      </c>
      <c r="E249" s="5">
        <v>19356.730625424603</v>
      </c>
      <c r="F249" s="5">
        <v>588.44</v>
      </c>
      <c r="G249" s="5">
        <v>555.54</v>
      </c>
      <c r="H249" s="5">
        <f t="shared" si="25"/>
        <v>18212.750625424604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f t="shared" si="27"/>
        <v>1143.98</v>
      </c>
      <c r="O249" s="5">
        <f t="shared" si="28"/>
        <v>18212.750625424604</v>
      </c>
    </row>
    <row r="250" spans="1:15" ht="15.75">
      <c r="A250" s="44">
        <v>42633</v>
      </c>
      <c r="B250" s="15" t="s">
        <v>334</v>
      </c>
      <c r="C250" s="18" t="s">
        <v>344</v>
      </c>
      <c r="D250" s="19" t="s">
        <v>343</v>
      </c>
      <c r="E250" s="5">
        <v>19356.730625424603</v>
      </c>
      <c r="F250" s="5">
        <v>588.44</v>
      </c>
      <c r="G250" s="5">
        <v>555.54</v>
      </c>
      <c r="H250" s="5">
        <f t="shared" si="25"/>
        <v>18212.750625424604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f t="shared" si="27"/>
        <v>1143.98</v>
      </c>
      <c r="O250" s="5">
        <f t="shared" si="28"/>
        <v>18212.750625424604</v>
      </c>
    </row>
    <row r="251" spans="1:15" ht="15.75">
      <c r="A251" s="44">
        <v>42633</v>
      </c>
      <c r="B251" s="15" t="s">
        <v>334</v>
      </c>
      <c r="C251" s="18" t="s">
        <v>345</v>
      </c>
      <c r="D251" s="19" t="s">
        <v>343</v>
      </c>
      <c r="E251" s="5">
        <v>19356.730625424603</v>
      </c>
      <c r="F251" s="5">
        <v>588.44</v>
      </c>
      <c r="G251" s="5">
        <v>555.54</v>
      </c>
      <c r="H251" s="5">
        <f t="shared" si="25"/>
        <v>18212.750625424604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f t="shared" si="27"/>
        <v>1143.98</v>
      </c>
      <c r="O251" s="5">
        <f t="shared" si="28"/>
        <v>18212.750625424604</v>
      </c>
    </row>
    <row r="252" spans="1:15" ht="15.75">
      <c r="A252" s="44">
        <v>42633</v>
      </c>
      <c r="B252" s="15" t="s">
        <v>334</v>
      </c>
      <c r="C252" s="18" t="s">
        <v>346</v>
      </c>
      <c r="D252" s="19" t="s">
        <v>343</v>
      </c>
      <c r="E252" s="5">
        <v>19356.730625424603</v>
      </c>
      <c r="F252" s="5">
        <v>588.44</v>
      </c>
      <c r="G252" s="5">
        <v>555.54</v>
      </c>
      <c r="H252" s="5">
        <f t="shared" si="25"/>
        <v>18212.750625424604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f t="shared" si="27"/>
        <v>1143.98</v>
      </c>
      <c r="O252" s="5">
        <f t="shared" si="28"/>
        <v>18212.750625424604</v>
      </c>
    </row>
    <row r="253" spans="1:15" ht="15.75">
      <c r="A253" s="44">
        <v>42633</v>
      </c>
      <c r="B253" s="15" t="s">
        <v>334</v>
      </c>
      <c r="C253" s="5" t="s">
        <v>347</v>
      </c>
      <c r="D253" s="19" t="s">
        <v>343</v>
      </c>
      <c r="E253" s="5">
        <v>19356.7329228</v>
      </c>
      <c r="F253" s="5">
        <v>588.44</v>
      </c>
      <c r="G253" s="5">
        <v>555.54</v>
      </c>
      <c r="H253" s="5">
        <f t="shared" si="25"/>
        <v>18212.752922800002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f t="shared" si="27"/>
        <v>1143.98</v>
      </c>
      <c r="O253" s="5">
        <f t="shared" si="28"/>
        <v>18212.752922800002</v>
      </c>
    </row>
    <row r="254" spans="1:15" ht="15.75">
      <c r="A254" s="44">
        <v>42633</v>
      </c>
      <c r="B254" s="15" t="s">
        <v>334</v>
      </c>
      <c r="C254" s="18" t="s">
        <v>348</v>
      </c>
      <c r="D254" s="19" t="s">
        <v>343</v>
      </c>
      <c r="E254" s="5">
        <v>19356.730625424603</v>
      </c>
      <c r="F254" s="5">
        <v>588.44</v>
      </c>
      <c r="G254" s="5">
        <v>555.54</v>
      </c>
      <c r="H254" s="5">
        <f t="shared" si="25"/>
        <v>18212.750625424604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f t="shared" si="27"/>
        <v>1143.98</v>
      </c>
      <c r="O254" s="5">
        <f t="shared" si="28"/>
        <v>18212.750625424604</v>
      </c>
    </row>
    <row r="255" spans="1:15" ht="15.75">
      <c r="A255" s="44">
        <v>42633</v>
      </c>
      <c r="B255" s="15" t="s">
        <v>334</v>
      </c>
      <c r="C255" s="18" t="s">
        <v>349</v>
      </c>
      <c r="D255" s="19" t="s">
        <v>343</v>
      </c>
      <c r="E255" s="5">
        <v>19356.730625424603</v>
      </c>
      <c r="F255" s="5">
        <v>588.44</v>
      </c>
      <c r="G255" s="5">
        <v>555.54</v>
      </c>
      <c r="H255" s="5">
        <f t="shared" si="25"/>
        <v>18212.750625424604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f t="shared" si="27"/>
        <v>1143.98</v>
      </c>
      <c r="O255" s="5">
        <f t="shared" si="28"/>
        <v>18212.750625424604</v>
      </c>
    </row>
    <row r="256" spans="1:15" ht="15.75">
      <c r="A256" s="44">
        <v>42633</v>
      </c>
      <c r="B256" s="15" t="s">
        <v>334</v>
      </c>
      <c r="C256" s="18" t="s">
        <v>350</v>
      </c>
      <c r="D256" s="19" t="s">
        <v>343</v>
      </c>
      <c r="E256" s="5">
        <v>19356.730625424603</v>
      </c>
      <c r="F256" s="5">
        <v>588.44</v>
      </c>
      <c r="G256" s="5">
        <v>555.54</v>
      </c>
      <c r="H256" s="5">
        <f t="shared" si="25"/>
        <v>18212.750625424604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f t="shared" si="27"/>
        <v>1143.98</v>
      </c>
      <c r="O256" s="5">
        <f t="shared" si="28"/>
        <v>18212.750625424604</v>
      </c>
    </row>
    <row r="257" spans="1:15" ht="15.75">
      <c r="A257" s="44">
        <v>42633</v>
      </c>
      <c r="B257" s="15" t="s">
        <v>334</v>
      </c>
      <c r="C257" s="18" t="s">
        <v>351</v>
      </c>
      <c r="D257" s="19" t="s">
        <v>343</v>
      </c>
      <c r="E257" s="5">
        <v>19356.7329228</v>
      </c>
      <c r="F257" s="5">
        <v>588.44</v>
      </c>
      <c r="G257" s="5">
        <v>555.54</v>
      </c>
      <c r="H257" s="5">
        <f t="shared" si="25"/>
        <v>18212.752922800002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f t="shared" si="27"/>
        <v>1143.98</v>
      </c>
      <c r="O257" s="5">
        <f t="shared" si="28"/>
        <v>18212.752922800002</v>
      </c>
    </row>
    <row r="258" spans="1:15" ht="15.75">
      <c r="A258" s="44">
        <v>42633</v>
      </c>
      <c r="B258" s="15" t="s">
        <v>334</v>
      </c>
      <c r="C258" s="18" t="s">
        <v>352</v>
      </c>
      <c r="D258" s="19" t="s">
        <v>343</v>
      </c>
      <c r="E258" s="5">
        <v>19356.7329228</v>
      </c>
      <c r="F258" s="5">
        <v>588.44</v>
      </c>
      <c r="G258" s="5">
        <v>555.54</v>
      </c>
      <c r="H258" s="5">
        <f t="shared" si="25"/>
        <v>18212.752922800002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f t="shared" si="27"/>
        <v>1143.98</v>
      </c>
      <c r="O258" s="5">
        <f t="shared" si="28"/>
        <v>18212.752922800002</v>
      </c>
    </row>
    <row r="259" spans="1:15" ht="15.75">
      <c r="A259" s="44">
        <v>42633</v>
      </c>
      <c r="B259" s="15" t="s">
        <v>334</v>
      </c>
      <c r="C259" s="18" t="s">
        <v>353</v>
      </c>
      <c r="D259" s="19" t="s">
        <v>343</v>
      </c>
      <c r="E259" s="5">
        <v>19356.7329228</v>
      </c>
      <c r="F259" s="5">
        <v>588.44</v>
      </c>
      <c r="G259" s="5">
        <v>555.54</v>
      </c>
      <c r="H259" s="5">
        <f t="shared" si="25"/>
        <v>18212.752922800002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f t="shared" si="27"/>
        <v>1143.98</v>
      </c>
      <c r="O259" s="5">
        <f t="shared" si="28"/>
        <v>18212.752922800002</v>
      </c>
    </row>
    <row r="260" spans="1:15" ht="15.75">
      <c r="A260" s="44">
        <v>42633</v>
      </c>
      <c r="B260" s="15" t="s">
        <v>334</v>
      </c>
      <c r="C260" s="18" t="s">
        <v>354</v>
      </c>
      <c r="D260" s="19" t="s">
        <v>343</v>
      </c>
      <c r="E260" s="5">
        <v>19356.7329228</v>
      </c>
      <c r="F260" s="5">
        <v>588.44</v>
      </c>
      <c r="G260" s="5">
        <v>555.54</v>
      </c>
      <c r="H260" s="5">
        <f t="shared" si="25"/>
        <v>18212.752922800002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f t="shared" si="27"/>
        <v>1143.98</v>
      </c>
      <c r="O260" s="5">
        <f t="shared" si="28"/>
        <v>18212.752922800002</v>
      </c>
    </row>
    <row r="261" spans="1:15" ht="15.75">
      <c r="A261" s="44">
        <v>42633</v>
      </c>
      <c r="B261" s="15" t="s">
        <v>334</v>
      </c>
      <c r="C261" s="26" t="s">
        <v>355</v>
      </c>
      <c r="D261" s="19" t="s">
        <v>343</v>
      </c>
      <c r="E261" s="5">
        <v>19356.7329228</v>
      </c>
      <c r="F261" s="5">
        <v>588.44</v>
      </c>
      <c r="G261" s="5">
        <v>555.54</v>
      </c>
      <c r="H261" s="5">
        <f t="shared" si="25"/>
        <v>18212.752922800002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f t="shared" si="27"/>
        <v>1143.98</v>
      </c>
      <c r="O261" s="5">
        <f t="shared" si="28"/>
        <v>18212.752922800002</v>
      </c>
    </row>
    <row r="262" spans="1:15" ht="15.75">
      <c r="A262" s="44">
        <v>42633</v>
      </c>
      <c r="B262" s="8" t="s">
        <v>356</v>
      </c>
      <c r="C262" s="5" t="s">
        <v>357</v>
      </c>
      <c r="D262" s="5" t="s">
        <v>22</v>
      </c>
      <c r="E262" s="5">
        <v>58070.19187627382</v>
      </c>
      <c r="F262" s="5">
        <v>1765.33</v>
      </c>
      <c r="G262" s="5">
        <v>1666.61</v>
      </c>
      <c r="H262" s="5">
        <f t="shared" si="25"/>
        <v>54638.25187627382</v>
      </c>
      <c r="I262" s="5">
        <v>3253.63</v>
      </c>
      <c r="J262" s="5">
        <v>0</v>
      </c>
      <c r="K262" s="5">
        <v>0</v>
      </c>
      <c r="L262" s="5">
        <v>0</v>
      </c>
      <c r="M262" s="5">
        <v>0</v>
      </c>
      <c r="N262" s="5">
        <f t="shared" si="27"/>
        <v>6685.57</v>
      </c>
      <c r="O262" s="5">
        <f t="shared" si="28"/>
        <v>51384.62187627382</v>
      </c>
    </row>
    <row r="263" spans="1:15" ht="15.75">
      <c r="A263" s="44">
        <v>42633</v>
      </c>
      <c r="B263" s="15" t="s">
        <v>358</v>
      </c>
      <c r="C263" s="5" t="s">
        <v>359</v>
      </c>
      <c r="D263" s="4" t="s">
        <v>123</v>
      </c>
      <c r="E263" s="5">
        <v>109688.14</v>
      </c>
      <c r="F263" s="5">
        <v>2995.92</v>
      </c>
      <c r="G263" s="5">
        <v>3148.05</v>
      </c>
      <c r="H263" s="5">
        <f t="shared" si="25"/>
        <v>103544.17</v>
      </c>
      <c r="I263" s="5">
        <v>14659.31</v>
      </c>
      <c r="J263" s="5">
        <v>0</v>
      </c>
      <c r="K263" s="5">
        <v>0</v>
      </c>
      <c r="L263" s="5">
        <v>0</v>
      </c>
      <c r="M263" s="5">
        <v>0</v>
      </c>
      <c r="N263" s="5">
        <f t="shared" si="27"/>
        <v>20803.28</v>
      </c>
      <c r="O263" s="5">
        <f t="shared" si="28"/>
        <v>88884.86</v>
      </c>
    </row>
  </sheetData>
  <sheetProtection/>
  <autoFilter ref="A1:O263"/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5" scale="64" r:id="rId4"/>
  <rowBreaks count="5" manualBreakCount="5">
    <brk id="31" min="2" max="14" man="1"/>
    <brk id="75" min="2" max="14" man="1"/>
    <brk id="116" min="2" max="14" man="1"/>
    <brk id="164" min="2" max="14" man="1"/>
    <brk id="256" min="2" max="14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P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Cuello de La Cruz</dc:creator>
  <cp:keywords/>
  <dc:description/>
  <cp:lastModifiedBy>www.intercambiosvirtuales.org</cp:lastModifiedBy>
  <dcterms:created xsi:type="dcterms:W3CDTF">2016-09-20T12:50:11Z</dcterms:created>
  <dcterms:modified xsi:type="dcterms:W3CDTF">2017-01-20T18:39:20Z</dcterms:modified>
  <cp:category/>
  <cp:version/>
  <cp:contentType/>
  <cp:contentStatus/>
</cp:coreProperties>
</file>