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C:\Users\deysis.matos\AppData\Local\Microsoft\Windows\INetCache\Content.Outlook\VB3G53AA\"/>
    </mc:Choice>
  </mc:AlternateContent>
  <bookViews>
    <workbookView xWindow="0" yWindow="0" windowWidth="13590" windowHeight="11535"/>
  </bookViews>
  <sheets>
    <sheet name="Transparencia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8" i="5" l="1"/>
  <c r="D225" i="5"/>
  <c r="D224" i="5" s="1"/>
  <c r="D16" i="5" l="1"/>
  <c r="D18" i="5"/>
  <c r="D22" i="5"/>
  <c r="D25" i="5"/>
  <c r="D29" i="5"/>
  <c r="D28" i="5" s="1"/>
  <c r="D33" i="5"/>
  <c r="D35" i="5"/>
  <c r="D39" i="5"/>
  <c r="D37" i="5" s="1"/>
  <c r="D43" i="5"/>
  <c r="D49" i="5"/>
  <c r="D58" i="5"/>
  <c r="D61" i="5"/>
  <c r="D64" i="5"/>
  <c r="D67" i="5"/>
  <c r="D73" i="5"/>
  <c r="D76" i="5"/>
  <c r="D85" i="5"/>
  <c r="D90" i="5"/>
  <c r="D92" i="5"/>
  <c r="D97" i="5"/>
  <c r="D95" i="5" s="1"/>
  <c r="D106" i="5"/>
  <c r="D112" i="5"/>
  <c r="D114" i="5"/>
  <c r="D120" i="5"/>
  <c r="D124" i="5"/>
  <c r="D128" i="5"/>
  <c r="D130" i="5"/>
  <c r="D133" i="5"/>
  <c r="D136" i="5"/>
  <c r="D140" i="5"/>
  <c r="D142" i="5"/>
  <c r="D150" i="5"/>
  <c r="D152" i="5"/>
  <c r="D155" i="5"/>
  <c r="D160" i="5"/>
  <c r="D163" i="5"/>
  <c r="D166" i="5"/>
  <c r="D169" i="5"/>
  <c r="D181" i="5"/>
  <c r="D186" i="5"/>
  <c r="D185" i="5" s="1"/>
  <c r="D195" i="5"/>
  <c r="D194" i="5" s="1"/>
  <c r="D198" i="5"/>
  <c r="D203" i="5"/>
  <c r="D202" i="5" s="1"/>
  <c r="D216" i="5"/>
  <c r="D222" i="5"/>
  <c r="D221" i="5" s="1"/>
  <c r="D220" i="5" s="1"/>
  <c r="D193" i="5" l="1"/>
  <c r="D192" i="5" s="1"/>
  <c r="D191" i="5" s="1"/>
  <c r="D135" i="5"/>
  <c r="D101" i="5"/>
  <c r="D213" i="5"/>
  <c r="D212" i="5" s="1"/>
  <c r="D32" i="5"/>
  <c r="D15" i="5"/>
  <c r="D81" i="5"/>
  <c r="D154" i="5"/>
  <c r="D149" i="5"/>
  <c r="D119" i="5"/>
  <c r="D48" i="5"/>
  <c r="D207" i="5"/>
  <c r="D94" i="5" l="1"/>
  <c r="D211" i="5"/>
  <c r="D229" i="5" s="1"/>
  <c r="D14" i="5"/>
  <c r="D172" i="5" l="1"/>
  <c r="D210" i="5"/>
  <c r="D209" i="5" s="1"/>
  <c r="D13" i="5"/>
  <c r="D177" i="5" l="1"/>
  <c r="D176" i="5" s="1"/>
  <c r="D175" i="5" s="1"/>
  <c r="D174" i="5" s="1"/>
  <c r="D12" i="5" s="1"/>
  <c r="D189" i="5" l="1"/>
  <c r="D231" i="5"/>
</calcChain>
</file>

<file path=xl/connections.xml><?xml version="1.0" encoding="utf-8"?>
<connections xmlns="http://schemas.openxmlformats.org/spreadsheetml/2006/main">
  <connection id="1" odcFile="C:\Users\dfernandez\Documents\My Data Sources\bi CICLO FORMULACION PROYECCION FORMULACION GASTOS.odc" keepAlive="1" name="bi CICLO FORMULACION PROYECCION FORMULACION GASTOS" description="Proceso de Proyección de la Formulación de los Gastos" type="5" refreshedVersion="8" background="1">
    <dbPr connection="Provider=MSOLAP.8;Integrated Security=SSPI;Persist Security Info=True;Initial Catalog=CICLO FORMULACION;Data Source=bi;MDX Compatibility=1;Safety Options=2;MDX Missing Member Mode=Error;Update Isolation Level=2" command="PROYECCION FORMULACION GASTOS" commandType="1"/>
    <olapPr sendLocale="1" rowDrillCount="1000"/>
  </connection>
  <connection id="2" odcFile="C:\Users\dfernandez\Documents\My Data Sources\bi CICLO FORMULACION PROYECCION FORMULACION GASTOS.odc" keepAlive="1" name="bi CICLO FORMULACION PROYECCION FORMULACION GASTOS1" description="Proceso de Proyección de la Formulación de los Gastos" type="5" refreshedVersion="8" background="1">
    <dbPr connection="Provider=MSOLAP.5;Integrated Security=SSPI;Persist Security Info=True;Initial Catalog=CICLO FORMULACION;Data Source=bi;MDX Compatibility=1;Safety Options=2;MDX Missing Member Mode=Error;Update Isolation Level=2" command="PROYECCION FORMULACION GASTOS" commandType="1"/>
    <olapPr sendLocale="1" rowDrillCount="1000"/>
  </connection>
</connections>
</file>

<file path=xl/sharedStrings.xml><?xml version="1.0" encoding="utf-8"?>
<sst xmlns="http://schemas.openxmlformats.org/spreadsheetml/2006/main" count="368" uniqueCount="300">
  <si>
    <t>CUENTA No.</t>
  </si>
  <si>
    <t>DESCRIPCIÓN DE CUENTAS</t>
  </si>
  <si>
    <t>ADMINISTRACIÓN JUSTICIA ELECTORAL</t>
  </si>
  <si>
    <t>01</t>
  </si>
  <si>
    <t>ACCIONES COMUNES</t>
  </si>
  <si>
    <t>REMUNERACIONES Y CONTRIBUCIONES</t>
  </si>
  <si>
    <t>REMUNERACIONES</t>
  </si>
  <si>
    <t>Remuneraciones al Personal Fijo</t>
  </si>
  <si>
    <t>2.1.1.1.01</t>
  </si>
  <si>
    <t>Sueldos Fijos</t>
  </si>
  <si>
    <t>2.1.1.2.01</t>
  </si>
  <si>
    <t>Sueldos al Personal Contratado y/o Igualado</t>
  </si>
  <si>
    <t>2.1.1.2.03</t>
  </si>
  <si>
    <t>Suplencias</t>
  </si>
  <si>
    <t>2.1.1.2.09</t>
  </si>
  <si>
    <t>Personal de carácter eventual</t>
  </si>
  <si>
    <t>Sueldos al personal fijo en trámite de pensiones</t>
  </si>
  <si>
    <t>2.1.1.3.01</t>
  </si>
  <si>
    <t>Sueldo Anual No. 13</t>
  </si>
  <si>
    <t>Prestaciones Económicas</t>
  </si>
  <si>
    <t>2.1.1.5.03</t>
  </si>
  <si>
    <t>Prestación Laboral por desvinculación</t>
  </si>
  <si>
    <t>Vacaciones</t>
  </si>
  <si>
    <t>SOBRESUELDOS</t>
  </si>
  <si>
    <t>Compensación</t>
  </si>
  <si>
    <t>2.1.2.2.03</t>
  </si>
  <si>
    <t>Pago por Horas Extraordinarias</t>
  </si>
  <si>
    <t>2.1.2.2.05</t>
  </si>
  <si>
    <t>Compensación Servicios de Seguridad</t>
  </si>
  <si>
    <t>DIETAS Y GASTOS DE REPRESENTACIÓN</t>
  </si>
  <si>
    <t>Dietas</t>
  </si>
  <si>
    <t>2.1.3.1.01</t>
  </si>
  <si>
    <t>Dietas en el País</t>
  </si>
  <si>
    <t>Gastos de Representación</t>
  </si>
  <si>
    <t>2.1.3.2.01</t>
  </si>
  <si>
    <t>Gastos de Representación en el País</t>
  </si>
  <si>
    <t>GRATIFICACIONES Y BONIFICACIONES</t>
  </si>
  <si>
    <t>2.1.4.1.01</t>
  </si>
  <si>
    <t>Bonificaciones</t>
  </si>
  <si>
    <t>Otras Gratificaciones y Bonificaciones</t>
  </si>
  <si>
    <t>2.1.4.2.01</t>
  </si>
  <si>
    <t>Bono escolar</t>
  </si>
  <si>
    <t>2.1.4.2.03</t>
  </si>
  <si>
    <t>Gratificaciones por aniversario de institución</t>
  </si>
  <si>
    <t xml:space="preserve">CONTRIBUCIONES A LA SEGURIDAD SOCIAL 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</si>
  <si>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</si>
  <si>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</si>
  <si>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</si>
  <si>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</si>
  <si>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</si>
  <si>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</si>
  <si>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CONTRATACIÓN DE SERVICIOS</t>
  </si>
  <si>
    <t>SERVICIOS BASICOS</t>
  </si>
  <si>
    <t>2.2.1.1.01</t>
  </si>
  <si>
    <t>Radiocomunicación</t>
  </si>
  <si>
    <t>2.2.1.2.01</t>
  </si>
  <si>
    <t>Servicios Telefónico de Larga Distancia</t>
  </si>
  <si>
    <t>2.2.1.3.01</t>
  </si>
  <si>
    <t>Teléfono Local</t>
  </si>
  <si>
    <t>2.2.1.4.01</t>
  </si>
  <si>
    <t>Telefax y Correos</t>
  </si>
  <si>
    <t>2.2.1.5.01</t>
  </si>
  <si>
    <t>Servicio de Internet y Televisión por Cable</t>
  </si>
  <si>
    <t>2.2.1.6.01</t>
  </si>
  <si>
    <t>Electricidad</t>
  </si>
  <si>
    <t>2.2.1.7.01</t>
  </si>
  <si>
    <t>Agua</t>
  </si>
  <si>
    <t>2.2.1.8.01</t>
  </si>
  <si>
    <t>Recolección de Residuos Sólidos</t>
  </si>
  <si>
    <t>PUBLICIDAD IMPRESIÓN Y ENCUADERNACION</t>
  </si>
  <si>
    <t>2.2.2.1.01</t>
  </si>
  <si>
    <t>Publicidad y Propaganda</t>
  </si>
  <si>
    <t>2.2.2.2.01</t>
  </si>
  <si>
    <t>Impresión y Encuadernación</t>
  </si>
  <si>
    <t>VIATICOS</t>
  </si>
  <si>
    <t>2.2.3.1.01</t>
  </si>
  <si>
    <t>Viáticos Dentro Del País</t>
  </si>
  <si>
    <t>2.2.3.2.01</t>
  </si>
  <si>
    <t>Viáticos Fuera Del País</t>
  </si>
  <si>
    <t>TRANSPORTE Y ALMACENAJE</t>
  </si>
  <si>
    <t>2.2.4.1.01</t>
  </si>
  <si>
    <t>Pasajes y gastos de Transporte</t>
  </si>
  <si>
    <t>2.2.4.4.01</t>
  </si>
  <si>
    <t>Peaje</t>
  </si>
  <si>
    <t>ALQUILERES Y RENTAS</t>
  </si>
  <si>
    <t>2.2.5.1.01</t>
  </si>
  <si>
    <t>Alquileres y Rentas de Edificios y Locales</t>
  </si>
  <si>
    <t>2.2.5.3.01</t>
  </si>
  <si>
    <t>Alquileres de Maquinarias y Equipos</t>
  </si>
  <si>
    <t>2.2.5.9.01</t>
  </si>
  <si>
    <t>SEGUROS</t>
  </si>
  <si>
    <t>2.2.6.2.01</t>
  </si>
  <si>
    <t>Seguros de Bienes Muebles</t>
  </si>
  <si>
    <t>2.2.6.3.01</t>
  </si>
  <si>
    <t>Seguros de Personas</t>
  </si>
  <si>
    <t>SERVICIOS DE CONSERVACION, REPARACIONES MENORES E INSTALACIONES TEMPORALES</t>
  </si>
  <si>
    <t>2.2.7.1.01</t>
  </si>
  <si>
    <t>Contratación de Obras Menores</t>
  </si>
  <si>
    <t>2.2.7.2.01</t>
  </si>
  <si>
    <t>Mantenimiento y reparación de muebles y equipos de oficina</t>
  </si>
  <si>
    <t>2.2.7.2.06</t>
  </si>
  <si>
    <t>Mantenimiento y reparación de equipos de transporte, tracción y elevación</t>
  </si>
  <si>
    <t>2.2.7.2.07</t>
  </si>
  <si>
    <t>Mantenimiento y Reparación de Maquinarias y Equipos</t>
  </si>
  <si>
    <t xml:space="preserve">OTROS SERVICIOS NO INCLUIDOS EN CONCEPTOS ANTERIORES </t>
  </si>
  <si>
    <t>2.2.8.2.01</t>
  </si>
  <si>
    <t>Comisiones y Gastos Bancarios</t>
  </si>
  <si>
    <t>2.2.8.5.03</t>
  </si>
  <si>
    <t>Fumigación, Lavanderia, Limpieza e Higiene</t>
  </si>
  <si>
    <t>2.2.8.6.01</t>
  </si>
  <si>
    <t>Organización de Eventos y Festividades</t>
  </si>
  <si>
    <t>Servicios Técnicos y Profesionales</t>
  </si>
  <si>
    <t>2.2.8.7.02</t>
  </si>
  <si>
    <t>Servicios Jurídicos</t>
  </si>
  <si>
    <t>2.2.8.7.04</t>
  </si>
  <si>
    <t>Servicios de Capacitación</t>
  </si>
  <si>
    <t>2.2.8.7.05</t>
  </si>
  <si>
    <t>Servicios de Informática y Sistemas Computarizados</t>
  </si>
  <si>
    <t>2.2.8.7.06</t>
  </si>
  <si>
    <t>Otros Servicios Técnicos Profesionales</t>
  </si>
  <si>
    <t>Impuestos Derechos y Tasas</t>
  </si>
  <si>
    <t>2.2.8.8.01</t>
  </si>
  <si>
    <t>Impuestos</t>
  </si>
  <si>
    <t>SERVICIOS DE ALIMENTACION</t>
  </si>
  <si>
    <t>2.2.9.2.03</t>
  </si>
  <si>
    <t>Servicios de Catering</t>
  </si>
  <si>
    <t>MATERIALES Y SUMINISTROS</t>
  </si>
  <si>
    <t>ALIMENTOS Y PRODUCTOS AGROFORESTALES</t>
  </si>
  <si>
    <t>2.3.1.1.01</t>
  </si>
  <si>
    <t>Alimentos y Bebidas para Personas</t>
  </si>
  <si>
    <t>Productos Agroforestales y Pecuarios</t>
  </si>
  <si>
    <t>2.3.1.3.02</t>
  </si>
  <si>
    <t xml:space="preserve">Productos Agrícolas </t>
  </si>
  <si>
    <t>2.3.1.3.03</t>
  </si>
  <si>
    <t>Productos Forestales</t>
  </si>
  <si>
    <t>2.3.1.4.01</t>
  </si>
  <si>
    <t>Madera Corcho y sus Manufacturas</t>
  </si>
  <si>
    <t>TEXTILES Y VESTUARIOS</t>
  </si>
  <si>
    <t>2.3.2.1.01</t>
  </si>
  <si>
    <t>Hilados y Telas</t>
  </si>
  <si>
    <t>2.3.2.2.01</t>
  </si>
  <si>
    <t>Acabados Textiles</t>
  </si>
  <si>
    <t>2.3.2.3.01</t>
  </si>
  <si>
    <t>Prendas de Vestir</t>
  </si>
  <si>
    <t>2.3.2.4.01</t>
  </si>
  <si>
    <t>Calzados</t>
  </si>
  <si>
    <t>2.3.3.1.01</t>
  </si>
  <si>
    <t>Papel de Escritorio</t>
  </si>
  <si>
    <t>2.3.3.2.01</t>
  </si>
  <si>
    <t>2.3.3.3.01</t>
  </si>
  <si>
    <t>Productos de Artes Gráficas</t>
  </si>
  <si>
    <t>2.3.3.4.01</t>
  </si>
  <si>
    <t>Libros, Revistas y Periódicos</t>
  </si>
  <si>
    <t>2.3.3.5.01</t>
  </si>
  <si>
    <t>Textos de Enseñanza</t>
  </si>
  <si>
    <t>PRODUCTOS FARMACEUTICOS</t>
  </si>
  <si>
    <t>2.3.4.1.01</t>
  </si>
  <si>
    <t>Productos Medicinales para uso humano</t>
  </si>
  <si>
    <t>2.3.5.1.01</t>
  </si>
  <si>
    <t>2.3.5.3.01</t>
  </si>
  <si>
    <t>Llantas y Neumáticos</t>
  </si>
  <si>
    <t>2.3.5.4.01</t>
  </si>
  <si>
    <t>Artículos de Caucho</t>
  </si>
  <si>
    <t>2.3.5.5.01</t>
  </si>
  <si>
    <t>Productos de Cemento, Cal, Asbestos, Yeso y Arcilla</t>
  </si>
  <si>
    <t>2.3.6.1.01</t>
  </si>
  <si>
    <t>Productos de Cemento</t>
  </si>
  <si>
    <t>2.3.6.1.04</t>
  </si>
  <si>
    <t>Productos de Yeso</t>
  </si>
  <si>
    <t>2.3.6.1.05</t>
  </si>
  <si>
    <t>Productos de Archilla y Derivados</t>
  </si>
  <si>
    <t>Productos de Vidrio, Loza y Porcelana</t>
  </si>
  <si>
    <t>2.3.6.2.01</t>
  </si>
  <si>
    <t>Productos de Vidrio</t>
  </si>
  <si>
    <t>2.3.6.2.02</t>
  </si>
  <si>
    <t>Productos de Loza</t>
  </si>
  <si>
    <t>2.3.6.2.03</t>
  </si>
  <si>
    <t>Productos de Porcelana</t>
  </si>
  <si>
    <t>Productos Metálicos y sus Derivados</t>
  </si>
  <si>
    <t>2.3.6.3.04</t>
  </si>
  <si>
    <t>Herramientas Menores</t>
  </si>
  <si>
    <t>Minerales</t>
  </si>
  <si>
    <t>2.3.6.4.04</t>
  </si>
  <si>
    <t>Piedra, Archilla y Arena</t>
  </si>
  <si>
    <t>2.3.6.4.07</t>
  </si>
  <si>
    <t>Otros Minerales</t>
  </si>
  <si>
    <t>Otros Productos Minerales No Metálicos</t>
  </si>
  <si>
    <t>2.3.6.9.01</t>
  </si>
  <si>
    <t>Otros Productos No Metálicos</t>
  </si>
  <si>
    <t>COMBUSTIBLES, LUBRICANTES, PRODUCTOS QUIMICOS Y CONEXOS</t>
  </si>
  <si>
    <t>Combustibles y Lubricantes</t>
  </si>
  <si>
    <t>2.3.7.1.01</t>
  </si>
  <si>
    <t>Gasolina</t>
  </si>
  <si>
    <t>2.3.7.1.02</t>
  </si>
  <si>
    <t>Gasoil</t>
  </si>
  <si>
    <t>2.3.7.1.06</t>
  </si>
  <si>
    <t>Lubricantes</t>
  </si>
  <si>
    <t>Productos Químicos y Conexos</t>
  </si>
  <si>
    <t>2.3.7.2.05</t>
  </si>
  <si>
    <t>Insecticidas, Fumigantes y Otros</t>
  </si>
  <si>
    <t>2.3.9.1.01</t>
  </si>
  <si>
    <t>2.3.9.2.01</t>
  </si>
  <si>
    <t xml:space="preserve">Útiles de Escritorio, Oficina e Informática </t>
  </si>
  <si>
    <t>2.3.9.3.01</t>
  </si>
  <si>
    <t>2.3.9.4.01</t>
  </si>
  <si>
    <t>Útiles destinados a Actividades Deportivas y Recreativas</t>
  </si>
  <si>
    <t>2.3.9.5.01</t>
  </si>
  <si>
    <t>Útiles de Cocina y Comedor</t>
  </si>
  <si>
    <t>2.3.9.6.01</t>
  </si>
  <si>
    <t>Productos  Eléctricos y Afines</t>
  </si>
  <si>
    <t>TRANSFERENCIAS CORRIENTES</t>
  </si>
  <si>
    <t>TRANSFERENCIAS CORRIENTES AL SECTOR PRIVADO</t>
  </si>
  <si>
    <t>2.4.1.4.01</t>
  </si>
  <si>
    <t>Becas Nacionales</t>
  </si>
  <si>
    <t>TRANSFERENCIAS CORRIENTES AL SECTOR EXTERNO</t>
  </si>
  <si>
    <t>2.4.7.2.01</t>
  </si>
  <si>
    <t>Transferencias Corrientes a Organismos Internacionales</t>
  </si>
  <si>
    <t>BIENES MUEBLES, INMUEBLES E INTANGIBLES</t>
  </si>
  <si>
    <t>MOBILIARIO Y EQUIPOS</t>
  </si>
  <si>
    <t>2.6.1.1.01</t>
  </si>
  <si>
    <t>2.6.1.3.01</t>
  </si>
  <si>
    <t>2.6.1.4.01</t>
  </si>
  <si>
    <t>Electrodomésticos</t>
  </si>
  <si>
    <t>2.6.1.9.01</t>
  </si>
  <si>
    <t xml:space="preserve">Otros Mobiliarios y Equipos no Identificados </t>
  </si>
  <si>
    <t>2.6.2.1.01</t>
  </si>
  <si>
    <t>Equipos y Aparatos Audiovisuales</t>
  </si>
  <si>
    <t>2.6.2.3.01</t>
  </si>
  <si>
    <t>Cámaras Fotográficas y de Video</t>
  </si>
  <si>
    <t>VEHÍCULOS, EQUIPOS DE TRANSPORTE, TRACCIÓN Y ELEVACIÓN</t>
  </si>
  <si>
    <t>2.6.4.1.01</t>
  </si>
  <si>
    <t>Automoviles y Camiones</t>
  </si>
  <si>
    <t>2.6.4.7.01</t>
  </si>
  <si>
    <t>Equipo de Elevación</t>
  </si>
  <si>
    <t>MAQUINARIAS OTROS EQUIPOS Y HERRAMIENTAS</t>
  </si>
  <si>
    <t>2.6.5.4.01</t>
  </si>
  <si>
    <t>Sistema de Aire Acondicionado, Calefacción y Refrigeración</t>
  </si>
  <si>
    <t>2.6.5.5.01</t>
  </si>
  <si>
    <t>Equipo de Comunicación, Telecomunicaciones y Señalamientos</t>
  </si>
  <si>
    <t>BIENES INTANGIBLES</t>
  </si>
  <si>
    <t>2.6.8.3.01</t>
  </si>
  <si>
    <t>Programas de Informática y Base de Datos</t>
  </si>
  <si>
    <t xml:space="preserve">       TOTAL ACCIONES COMUNES</t>
  </si>
  <si>
    <t>02</t>
  </si>
  <si>
    <t>PARTIDOS, AGRUPACIONES Y MOVIMIENTOS POLITICOS CON CONFLICTOS CONTENCIOSOS ELECTORALES DECIDIDOS</t>
  </si>
  <si>
    <t>0001</t>
  </si>
  <si>
    <t>GESTIÓN Y RESOLUCIÓN DE CONFLICTOS EN MATERIA ELECTORAL</t>
  </si>
  <si>
    <t>2.1.1</t>
  </si>
  <si>
    <t>2.1.1.1</t>
  </si>
  <si>
    <t>2.1.1.4-01</t>
  </si>
  <si>
    <t>2.1.5</t>
  </si>
  <si>
    <t xml:space="preserve">TOTAL PARTIDOS, AGRUPACIONES Y MOVIMIENTOS POLÍTICOS </t>
  </si>
  <si>
    <t>03</t>
  </si>
  <si>
    <t>CIUDADANOS ACCEDEN A SERVICIOS DE RECTIFICACIÓN DE ACTAS DEL ESTADO CIVIL</t>
  </si>
  <si>
    <t>SERVICIOS DE RECTIFICACIÓN DE ACTAS DEL ESTADO CIVIL</t>
  </si>
  <si>
    <t>TOTAL  CIUDADANOS ACCEDEN A SERVICIOS DE RECTIFICACIÓN</t>
  </si>
  <si>
    <t>04</t>
  </si>
  <si>
    <t>ACTORES DEL SISTEMA ELECTORAL, SOCIEDAD CIVIL Y CIUDADANOS CAPACITADOS EN LA IMPORTANCIA DE LA JUSTICIA Y DERECHO ELECTORAL.</t>
  </si>
  <si>
    <t xml:space="preserve">FORMACIÓN Y CONCIETIZACIÓN DE DERECHOS ELECTORALES </t>
  </si>
  <si>
    <t>2.4.1</t>
  </si>
  <si>
    <t>Becas extranjeras</t>
  </si>
  <si>
    <t>2.4.1.6.01</t>
  </si>
  <si>
    <t>Transferencias corrientes programadas a asociaciones sin fines de Lucro</t>
  </si>
  <si>
    <t>TOTAL ACTORES DEL SISTEMA ELECTORAL</t>
  </si>
  <si>
    <t>TOTAL GENERAL</t>
  </si>
  <si>
    <t xml:space="preserve">     </t>
  </si>
  <si>
    <t>Licencias Informáticas</t>
  </si>
  <si>
    <t>Remuneraciones al Personal de Carácter Temporal</t>
  </si>
  <si>
    <t xml:space="preserve"> Plástico</t>
  </si>
  <si>
    <t>PRODUCTOS  MINERALES, METÁLICOS Y NO METÁLICOS</t>
  </si>
  <si>
    <t>ÚTILES Y MATERIALES DE LIMPIEZA E HIGIENE</t>
  </si>
  <si>
    <t>Útiles Menores Médico Quirúrgicos y de laboratorio</t>
  </si>
  <si>
    <t>Útiles y Materiales de Limpieza e Higiene</t>
  </si>
  <si>
    <t>Muebles de  Oficina y Estanteria</t>
  </si>
  <si>
    <t>PAPEL, CARTON E IMPRESOS</t>
  </si>
  <si>
    <t>Papel y Cartón</t>
  </si>
  <si>
    <t>CUERO, CAUCHO Y PLASTICO</t>
  </si>
  <si>
    <t>Cuero y Pieles</t>
  </si>
  <si>
    <t>MOBILIARIO Y EQUIPO DE AUDIO, AUDIOVISUAL, RECREATIVO Y EDUCACIONAL.</t>
  </si>
  <si>
    <t>2.1.5.4.02</t>
  </si>
  <si>
    <t>Equipos de Tecnología de la Información y Comunicación</t>
  </si>
  <si>
    <t>Lic. Deysis Esther Matos</t>
  </si>
  <si>
    <t>Encargada de Presupuesto</t>
  </si>
  <si>
    <t>PRESUPUESTO 
2023</t>
  </si>
  <si>
    <t xml:space="preserve">Contribuciones al plan de retiro complementario </t>
  </si>
  <si>
    <t>2.1.4.2.04</t>
  </si>
  <si>
    <t>Otras gratificaciones (Bono Navideño)</t>
  </si>
  <si>
    <t>Director Financiero</t>
  </si>
  <si>
    <t>2.2.5.3.04</t>
  </si>
  <si>
    <t>Alquileres Equipo de Oficina y Muebles</t>
  </si>
  <si>
    <t>2.2.5.4.01</t>
  </si>
  <si>
    <t>Alquilere Equipos de Transporte</t>
  </si>
  <si>
    <t xml:space="preserve">Licencias Informáticas </t>
  </si>
  <si>
    <t xml:space="preserve">Lic. Alexi Martinez </t>
  </si>
  <si>
    <t xml:space="preserve">   Elaborado por:</t>
  </si>
  <si>
    <t xml:space="preserve">                            DIRECCIÓN FINANCIERA</t>
  </si>
  <si>
    <t xml:space="preserve">                    PRESUPUESTO APROBADO 2023</t>
  </si>
  <si>
    <t xml:space="preserve">                                 Valores en RD$</t>
  </si>
  <si>
    <t xml:space="preserve">                     TRIBUNAL SUPERIOR ELECTORAL</t>
  </si>
  <si>
    <t>Verificado por: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</si>
</sst>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ont="0" applyFill="0" applyBorder="0" applyProtection="0">
      <alignment wrapText="1"/>
    </xf>
    <xf numFmtId="0" fontId="3" fillId="0" borderId="0"/>
    <xf numFmtId="43" fontId="1" fillId="0" borderId="0" applyFont="0" applyFill="0" applyBorder="0" applyAlignment="0" applyProtection="0"/>
  </cellStyleXfs>
  <cellXfs count="110">
    <xf numFmtId="0" fontId="0" fillId="0" borderId="0" xfId="0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3" borderId="4" xfId="2" applyFont="1" applyFill="1" applyBorder="1" applyAlignment="1">
      <alignment horizontal="center"/>
    </xf>
    <xf numFmtId="0" fontId="2" fillId="3" borderId="0" xfId="2" applyFont="1" applyFill="1" applyBorder="1" applyAlignment="1">
      <alignment horizontal="left"/>
    </xf>
    <xf numFmtId="49" fontId="2" fillId="4" borderId="4" xfId="2" applyNumberFormat="1" applyFont="1" applyFill="1" applyBorder="1" applyAlignment="1">
      <alignment horizontal="center"/>
    </xf>
    <xf numFmtId="0" fontId="2" fillId="4" borderId="0" xfId="2" applyFont="1" applyFill="1" applyBorder="1" applyAlignment="1"/>
    <xf numFmtId="0" fontId="2" fillId="5" borderId="4" xfId="2" applyFont="1" applyFill="1" applyBorder="1" applyAlignment="1">
      <alignment horizontal="center"/>
    </xf>
    <xf numFmtId="0" fontId="2" fillId="5" borderId="0" xfId="2" applyFont="1" applyFill="1" applyBorder="1" applyAlignment="1">
      <alignment horizontal="left"/>
    </xf>
    <xf numFmtId="0" fontId="2" fillId="2" borderId="4" xfId="2" applyFont="1" applyFill="1" applyBorder="1" applyAlignment="1">
      <alignment horizontal="center"/>
    </xf>
    <xf numFmtId="0" fontId="2" fillId="2" borderId="0" xfId="2" applyFont="1" applyFill="1" applyBorder="1" applyAlignment="1">
      <alignment horizontal="left"/>
    </xf>
    <xf numFmtId="0" fontId="2" fillId="0" borderId="4" xfId="2" applyFont="1" applyFill="1" applyBorder="1" applyAlignment="1">
      <alignment horizontal="center"/>
    </xf>
    <xf numFmtId="39" fontId="2" fillId="0" borderId="0" xfId="2" applyNumberFormat="1" applyFont="1" applyFill="1" applyBorder="1" applyAlignment="1">
      <alignment horizontal="left"/>
    </xf>
    <xf numFmtId="0" fontId="3" fillId="0" borderId="4" xfId="2" applyFont="1" applyFill="1" applyBorder="1" applyAlignment="1">
      <alignment horizontal="center"/>
    </xf>
    <xf numFmtId="39" fontId="3" fillId="0" borderId="0" xfId="2" applyNumberFormat="1" applyFont="1" applyFill="1" applyBorder="1" applyAlignment="1">
      <alignment horizontal="left"/>
    </xf>
    <xf numFmtId="39" fontId="3" fillId="0" borderId="0" xfId="2" applyNumberFormat="1" applyFont="1" applyFill="1" applyBorder="1" applyAlignment="1">
      <alignment horizontal="left" vertical="center" wrapText="1"/>
    </xf>
    <xf numFmtId="39" fontId="3" fillId="0" borderId="0" xfId="2" applyNumberFormat="1" applyFont="1" applyFill="1" applyBorder="1" applyAlignment="1">
      <alignment horizontal="left" vertical="center"/>
    </xf>
    <xf numFmtId="39" fontId="2" fillId="0" borderId="0" xfId="2" applyNumberFormat="1" applyFont="1" applyFill="1" applyBorder="1" applyAlignment="1">
      <alignment horizontal="left" vertical="center"/>
    </xf>
    <xf numFmtId="39" fontId="2" fillId="2" borderId="0" xfId="2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/>
    </xf>
    <xf numFmtId="39" fontId="3" fillId="0" borderId="0" xfId="0" applyNumberFormat="1" applyFont="1" applyFill="1" applyBorder="1" applyAlignment="1">
      <alignment vertical="center"/>
    </xf>
    <xf numFmtId="0" fontId="2" fillId="2" borderId="4" xfId="0" applyFont="1" applyFill="1" applyBorder="1" applyAlignment="1">
      <alignment horizontal="center"/>
    </xf>
    <xf numFmtId="39" fontId="2" fillId="2" borderId="0" xfId="0" applyNumberFormat="1" applyFont="1" applyFill="1" applyBorder="1" applyAlignment="1">
      <alignment vertical="center"/>
    </xf>
    <xf numFmtId="0" fontId="2" fillId="0" borderId="4" xfId="0" applyFont="1" applyFill="1" applyBorder="1" applyAlignment="1">
      <alignment horizontal="center"/>
    </xf>
    <xf numFmtId="39" fontId="2" fillId="0" borderId="0" xfId="0" applyNumberFormat="1" applyFont="1" applyFill="1" applyBorder="1" applyAlignment="1">
      <alignment vertical="center"/>
    </xf>
    <xf numFmtId="39" fontId="2" fillId="2" borderId="0" xfId="0" applyNumberFormat="1" applyFont="1" applyFill="1" applyBorder="1" applyAlignment="1">
      <alignment vertical="center" wrapText="1"/>
    </xf>
    <xf numFmtId="0" fontId="2" fillId="5" borderId="4" xfId="0" applyFont="1" applyFill="1" applyBorder="1" applyAlignment="1">
      <alignment horizontal="center"/>
    </xf>
    <xf numFmtId="39" fontId="2" fillId="5" borderId="0" xfId="0" applyNumberFormat="1" applyFont="1" applyFill="1" applyBorder="1" applyAlignment="1">
      <alignment vertical="center"/>
    </xf>
    <xf numFmtId="39" fontId="3" fillId="0" borderId="0" xfId="0" applyNumberFormat="1" applyFont="1" applyFill="1" applyBorder="1" applyAlignment="1">
      <alignment vertical="center" wrapText="1"/>
    </xf>
    <xf numFmtId="0" fontId="3" fillId="0" borderId="4" xfId="0" applyFont="1" applyBorder="1" applyAlignment="1">
      <alignment horizontal="center"/>
    </xf>
    <xf numFmtId="39" fontId="3" fillId="0" borderId="0" xfId="0" applyNumberFormat="1" applyFont="1" applyBorder="1" applyAlignment="1">
      <alignment vertical="center"/>
    </xf>
    <xf numFmtId="39" fontId="3" fillId="0" borderId="0" xfId="0" applyNumberFormat="1" applyFont="1" applyBorder="1" applyAlignment="1">
      <alignment vertical="center" wrapText="1"/>
    </xf>
    <xf numFmtId="0" fontId="2" fillId="0" borderId="4" xfId="0" applyFont="1" applyBorder="1" applyAlignment="1">
      <alignment horizontal="center"/>
    </xf>
    <xf numFmtId="39" fontId="2" fillId="0" borderId="0" xfId="0" applyNumberFormat="1" applyFont="1" applyBorder="1" applyAlignment="1">
      <alignment vertical="center"/>
    </xf>
    <xf numFmtId="39" fontId="3" fillId="0" borderId="0" xfId="0" applyNumberFormat="1" applyFont="1" applyFill="1" applyBorder="1" applyAlignment="1">
      <alignment horizontal="left" vertical="center"/>
    </xf>
    <xf numFmtId="39" fontId="2" fillId="0" borderId="0" xfId="0" applyNumberFormat="1" applyFont="1" applyBorder="1" applyAlignment="1">
      <alignment vertical="center" wrapText="1"/>
    </xf>
    <xf numFmtId="39" fontId="2" fillId="5" borderId="0" xfId="0" applyNumberFormat="1" applyFont="1" applyFill="1" applyBorder="1" applyAlignment="1">
      <alignment vertical="center" wrapText="1"/>
    </xf>
    <xf numFmtId="0" fontId="3" fillId="6" borderId="4" xfId="0" applyFont="1" applyFill="1" applyBorder="1" applyAlignment="1">
      <alignment horizontal="center"/>
    </xf>
    <xf numFmtId="39" fontId="3" fillId="6" borderId="0" xfId="0" applyNumberFormat="1" applyFont="1" applyFill="1" applyBorder="1" applyAlignment="1">
      <alignment horizontal="left" vertical="center" wrapText="1"/>
    </xf>
    <xf numFmtId="0" fontId="2" fillId="6" borderId="4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39" fontId="2" fillId="4" borderId="0" xfId="0" applyNumberFormat="1" applyFont="1" applyFill="1" applyBorder="1" applyAlignment="1">
      <alignment horizontal="center" vertical="center"/>
    </xf>
    <xf numFmtId="0" fontId="2" fillId="4" borderId="0" xfId="2" applyFont="1" applyFill="1" applyBorder="1" applyAlignment="1">
      <alignment horizontal="left" vertical="center" wrapText="1"/>
    </xf>
    <xf numFmtId="49" fontId="2" fillId="2" borderId="4" xfId="2" applyNumberFormat="1" applyFont="1" applyFill="1" applyBorder="1" applyAlignment="1">
      <alignment horizontal="center"/>
    </xf>
    <xf numFmtId="0" fontId="2" fillId="2" borderId="0" xfId="2" applyFont="1" applyFill="1" applyBorder="1" applyAlignment="1">
      <alignment horizontal="left" vertical="center" wrapText="1"/>
    </xf>
    <xf numFmtId="0" fontId="2" fillId="5" borderId="0" xfId="2" applyFont="1" applyFill="1" applyBorder="1" applyAlignment="1">
      <alignment horizontal="left" vertical="center"/>
    </xf>
    <xf numFmtId="0" fontId="2" fillId="2" borderId="0" xfId="2" applyFont="1" applyFill="1" applyBorder="1" applyAlignment="1">
      <alignment horizontal="left" vertical="center"/>
    </xf>
    <xf numFmtId="0" fontId="2" fillId="6" borderId="4" xfId="0" applyFont="1" applyFill="1" applyBorder="1" applyAlignment="1">
      <alignment horizontal="center"/>
    </xf>
    <xf numFmtId="39" fontId="2" fillId="6" borderId="0" xfId="0" applyNumberFormat="1" applyFont="1" applyFill="1" applyBorder="1" applyAlignment="1">
      <alignment horizontal="center" vertical="center"/>
    </xf>
    <xf numFmtId="39" fontId="2" fillId="6" borderId="0" xfId="0" applyNumberFormat="1" applyFont="1" applyFill="1" applyBorder="1" applyAlignment="1">
      <alignment horizontal="left" vertical="center" wrapText="1"/>
    </xf>
    <xf numFmtId="0" fontId="2" fillId="6" borderId="0" xfId="2" applyFont="1" applyFill="1" applyBorder="1" applyAlignment="1">
      <alignment horizontal="left" vertical="center" wrapText="1"/>
    </xf>
    <xf numFmtId="0" fontId="2" fillId="4" borderId="0" xfId="2" applyFont="1" applyFill="1" applyBorder="1" applyAlignment="1">
      <alignment vertical="center" wrapText="1"/>
    </xf>
    <xf numFmtId="49" fontId="2" fillId="7" borderId="4" xfId="2" applyNumberFormat="1" applyFont="1" applyFill="1" applyBorder="1" applyAlignment="1">
      <alignment horizontal="center"/>
    </xf>
    <xf numFmtId="0" fontId="2" fillId="7" borderId="0" xfId="2" applyFont="1" applyFill="1" applyBorder="1" applyAlignment="1">
      <alignment horizontal="left" vertical="center" wrapText="1"/>
    </xf>
    <xf numFmtId="49" fontId="2" fillId="6" borderId="4" xfId="2" applyNumberFormat="1" applyFont="1" applyFill="1" applyBorder="1" applyAlignment="1">
      <alignment horizontal="center"/>
    </xf>
    <xf numFmtId="0" fontId="3" fillId="3" borderId="4" xfId="0" applyFont="1" applyFill="1" applyBorder="1" applyAlignment="1"/>
    <xf numFmtId="0" fontId="3" fillId="3" borderId="0" xfId="0" applyFont="1" applyFill="1" applyBorder="1" applyAlignment="1">
      <alignment vertical="center"/>
    </xf>
    <xf numFmtId="0" fontId="2" fillId="3" borderId="6" xfId="0" applyFont="1" applyFill="1" applyBorder="1" applyAlignment="1">
      <alignment horizontal="left"/>
    </xf>
    <xf numFmtId="39" fontId="2" fillId="3" borderId="7" xfId="0" applyNumberFormat="1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2" fillId="2" borderId="8" xfId="0" applyFont="1" applyFill="1" applyBorder="1" applyAlignment="1">
      <alignment horizontal="center"/>
    </xf>
    <xf numFmtId="39" fontId="3" fillId="0" borderId="0" xfId="0" applyNumberFormat="1" applyFont="1" applyFill="1" applyBorder="1" applyAlignment="1">
      <alignment wrapText="1"/>
    </xf>
    <xf numFmtId="0" fontId="2" fillId="0" borderId="0" xfId="0" applyFont="1" applyFill="1" applyBorder="1" applyAlignment="1">
      <alignment horizontal="left"/>
    </xf>
    <xf numFmtId="39" fontId="2" fillId="0" borderId="0" xfId="0" applyNumberFormat="1" applyFont="1" applyFill="1" applyBorder="1" applyAlignment="1">
      <alignment horizontal="center" vertical="center"/>
    </xf>
    <xf numFmtId="39" fontId="2" fillId="0" borderId="0" xfId="1" applyNumberFormat="1" applyFont="1" applyFill="1" applyBorder="1" applyAlignment="1"/>
    <xf numFmtId="0" fontId="4" fillId="0" borderId="0" xfId="0" applyFont="1" applyFill="1"/>
    <xf numFmtId="39" fontId="2" fillId="3" borderId="4" xfId="1" applyNumberFormat="1" applyFont="1" applyFill="1" applyBorder="1" applyAlignment="1">
      <alignment horizontal="right"/>
    </xf>
    <xf numFmtId="39" fontId="2" fillId="4" borderId="4" xfId="1" applyNumberFormat="1" applyFont="1" applyFill="1" applyBorder="1" applyAlignment="1">
      <alignment horizontal="right"/>
    </xf>
    <xf numFmtId="39" fontId="2" fillId="5" borderId="4" xfId="1" applyNumberFormat="1" applyFont="1" applyFill="1" applyBorder="1" applyAlignment="1">
      <alignment horizontal="right"/>
    </xf>
    <xf numFmtId="39" fontId="2" fillId="2" borderId="0" xfId="0" applyNumberFormat="1" applyFont="1" applyFill="1" applyBorder="1" applyAlignment="1">
      <alignment wrapText="1"/>
    </xf>
    <xf numFmtId="0" fontId="3" fillId="0" borderId="5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39" fontId="2" fillId="0" borderId="0" xfId="2" applyNumberFormat="1" applyFont="1" applyFill="1" applyBorder="1" applyAlignment="1">
      <alignment horizontal="left" wrapText="1"/>
    </xf>
    <xf numFmtId="39" fontId="3" fillId="0" borderId="4" xfId="1" applyNumberFormat="1" applyFont="1" applyFill="1" applyBorder="1" applyAlignment="1">
      <alignment horizontal="right"/>
    </xf>
    <xf numFmtId="39" fontId="3" fillId="0" borderId="0" xfId="0" applyNumberFormat="1" applyFont="1" applyBorder="1" applyAlignment="1">
      <alignment wrapText="1"/>
    </xf>
    <xf numFmtId="39" fontId="3" fillId="0" borderId="0" xfId="0" applyNumberFormat="1" applyFont="1" applyFill="1" applyBorder="1" applyAlignme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2" borderId="0" xfId="2" applyFont="1" applyFill="1" applyBorder="1" applyAlignment="1">
      <alignment horizontal="left" wrapText="1"/>
    </xf>
    <xf numFmtId="39" fontId="2" fillId="0" borderId="0" xfId="0" applyNumberFormat="1" applyFont="1" applyFill="1" applyBorder="1" applyAlignment="1">
      <alignment wrapText="1"/>
    </xf>
    <xf numFmtId="43" fontId="4" fillId="0" borderId="0" xfId="1" applyFont="1"/>
    <xf numFmtId="39" fontId="2" fillId="2" borderId="4" xfId="1" applyNumberFormat="1" applyFont="1" applyFill="1" applyBorder="1" applyAlignment="1">
      <alignment horizontal="right"/>
    </xf>
    <xf numFmtId="39" fontId="2" fillId="0" borderId="4" xfId="1" applyNumberFormat="1" applyFont="1" applyFill="1" applyBorder="1" applyAlignment="1">
      <alignment horizontal="right"/>
    </xf>
    <xf numFmtId="39" fontId="2" fillId="0" borderId="4" xfId="1" applyNumberFormat="1" applyFont="1" applyBorder="1" applyAlignment="1">
      <alignment horizontal="right"/>
    </xf>
    <xf numFmtId="39" fontId="2" fillId="6" borderId="4" xfId="1" applyNumberFormat="1" applyFont="1" applyFill="1" applyBorder="1" applyAlignment="1">
      <alignment horizontal="right"/>
    </xf>
    <xf numFmtId="39" fontId="3" fillId="3" borderId="4" xfId="1" applyNumberFormat="1" applyFont="1" applyFill="1" applyBorder="1" applyAlignment="1">
      <alignment horizontal="right"/>
    </xf>
    <xf numFmtId="43" fontId="4" fillId="0" borderId="0" xfId="1" applyFont="1" applyAlignment="1">
      <alignment horizontal="right"/>
    </xf>
    <xf numFmtId="43" fontId="4" fillId="0" borderId="0" xfId="1" applyFont="1" applyFill="1"/>
    <xf numFmtId="0" fontId="5" fillId="5" borderId="4" xfId="0" applyFont="1" applyFill="1" applyBorder="1" applyAlignment="1">
      <alignment horizontal="center"/>
    </xf>
    <xf numFmtId="39" fontId="2" fillId="6" borderId="0" xfId="0" applyNumberFormat="1" applyFont="1" applyFill="1" applyBorder="1" applyAlignment="1">
      <alignment horizontal="left"/>
    </xf>
    <xf numFmtId="39" fontId="3" fillId="0" borderId="4" xfId="1" applyNumberFormat="1" applyFont="1" applyFill="1" applyBorder="1" applyAlignment="1">
      <alignment horizontal="right" wrapText="1"/>
    </xf>
    <xf numFmtId="39" fontId="5" fillId="0" borderId="4" xfId="1" applyNumberFormat="1" applyFont="1" applyBorder="1" applyAlignment="1">
      <alignment horizontal="right"/>
    </xf>
    <xf numFmtId="39" fontId="2" fillId="2" borderId="4" xfId="1" applyNumberFormat="1" applyFont="1" applyFill="1" applyBorder="1" applyAlignment="1">
      <alignment horizontal="right" wrapText="1"/>
    </xf>
    <xf numFmtId="39" fontId="2" fillId="7" borderId="4" xfId="1" applyNumberFormat="1" applyFont="1" applyFill="1" applyBorder="1" applyAlignment="1">
      <alignment horizontal="right"/>
    </xf>
    <xf numFmtId="39" fontId="2" fillId="3" borderId="6" xfId="1" applyNumberFormat="1" applyFont="1" applyFill="1" applyBorder="1" applyAlignment="1">
      <alignment horizontal="right"/>
    </xf>
    <xf numFmtId="0" fontId="6" fillId="0" borderId="0" xfId="0" applyFont="1" applyAlignment="1">
      <alignment horizontal="left"/>
    </xf>
    <xf numFmtId="39" fontId="2" fillId="0" borderId="0" xfId="0" applyNumberFormat="1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</cellXfs>
  <cellStyles count="5">
    <cellStyle name="Millares" xfId="1" builtinId="3"/>
    <cellStyle name="Millares 4" xfId="4"/>
    <cellStyle name="Normal" xfId="0" builtinId="0"/>
    <cellStyle name="Normal 3" xfId="3"/>
    <cellStyle name="Normal_D200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1866900</xdr:colOff>
      <xdr:row>0</xdr:row>
      <xdr:rowOff>38100</xdr:rowOff>
    </xdr:from>
    <xdr:to>
      <xdr:col>2</xdr:col>
      <xdr:colOff>3181350</xdr:colOff>
      <xdr:row>5</xdr:row>
      <xdr:rowOff>95250</xdr:rowOff>
    </xdr:to>
    <xdr:pic>
      <xdr:nvPicPr>
        <xdr:cNvPr id="5" name="Imagen 4" descr="C:\Users\yesenia.rosado.TSE\Desktop\LOGO-MOD-png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8950" y="38100"/>
          <a:ext cx="131445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6:I239"/>
  <sheetViews>
    <sheetView tabSelected="1" topLeftCell="A166" workbookViewId="0">
      <selection activeCell="D233" sqref="D233"/>
    </sheetView>
  </sheetViews>
  <sheetFormatPr baseColWidth="10" defaultRowHeight="12.75" x14ac:dyDescent="0.2"/>
  <cols>
    <col min="1" max="1" width="6.140625" style="60" customWidth="1"/>
    <col min="2" max="2" width="11.28515625" style="60" customWidth="1"/>
    <col min="3" max="3" width="49.42578125" style="60" customWidth="1"/>
    <col min="4" max="4" width="23.42578125" style="60" customWidth="1"/>
    <col min="5" max="9" width="11.42578125" style="87"/>
    <col min="10" max="16384" width="11.42578125" style="60"/>
  </cols>
  <sheetData>
    <row r="6" spans="2:4" ht="15" customHeight="1" x14ac:dyDescent="0.2">
      <c r="B6" s="108" t="s">
        <v>298</v>
      </c>
      <c r="C6" s="108"/>
      <c r="D6" s="108"/>
    </row>
    <row r="7" spans="2:4" x14ac:dyDescent="0.2">
      <c r="B7" s="108" t="s">
        <v>295</v>
      </c>
      <c r="C7" s="108"/>
      <c r="D7" s="108"/>
    </row>
    <row r="8" spans="2:4" x14ac:dyDescent="0.2">
      <c r="B8" s="108" t="s">
        <v>296</v>
      </c>
      <c r="C8" s="108"/>
      <c r="D8" s="108"/>
    </row>
    <row r="9" spans="2:4" x14ac:dyDescent="0.2">
      <c r="B9" s="109" t="s">
        <v>297</v>
      </c>
      <c r="C9" s="109"/>
      <c r="D9" s="109"/>
    </row>
    <row r="10" spans="2:4" x14ac:dyDescent="0.2">
      <c r="B10" s="2"/>
      <c r="C10" s="1"/>
      <c r="D10" s="65"/>
    </row>
    <row r="11" spans="2:4" ht="30" customHeight="1" x14ac:dyDescent="0.2">
      <c r="B11" s="3" t="s">
        <v>0</v>
      </c>
      <c r="C11" s="2" t="s">
        <v>1</v>
      </c>
      <c r="D11" s="3" t="s">
        <v>283</v>
      </c>
    </row>
    <row r="12" spans="2:4" ht="15.75" customHeight="1" x14ac:dyDescent="0.2">
      <c r="B12" s="4">
        <v>11</v>
      </c>
      <c r="C12" s="5" t="s">
        <v>2</v>
      </c>
      <c r="D12" s="71">
        <f>+D13+D174+D191+D209</f>
        <v>951881669</v>
      </c>
    </row>
    <row r="13" spans="2:4" x14ac:dyDescent="0.2">
      <c r="B13" s="6" t="s">
        <v>3</v>
      </c>
      <c r="C13" s="7" t="s">
        <v>4</v>
      </c>
      <c r="D13" s="72">
        <f t="shared" ref="D13" si="0">+D14+D48+D94+D149+D154</f>
        <v>799481669</v>
      </c>
    </row>
    <row r="14" spans="2:4" x14ac:dyDescent="0.2">
      <c r="B14" s="8">
        <v>21</v>
      </c>
      <c r="C14" s="9" t="s">
        <v>5</v>
      </c>
      <c r="D14" s="73">
        <f>+D15+D28+D32+D37+D43</f>
        <v>547900000</v>
      </c>
    </row>
    <row r="15" spans="2:4" x14ac:dyDescent="0.2">
      <c r="B15" s="10">
        <v>211</v>
      </c>
      <c r="C15" s="11" t="s">
        <v>6</v>
      </c>
      <c r="D15" s="88">
        <f>+D16+D18+D22+D24+D25+D27</f>
        <v>396300000</v>
      </c>
    </row>
    <row r="16" spans="2:4" x14ac:dyDescent="0.2">
      <c r="B16" s="12">
        <v>2111</v>
      </c>
      <c r="C16" s="13" t="s">
        <v>7</v>
      </c>
      <c r="D16" s="89">
        <f>+D17</f>
        <v>301000000</v>
      </c>
    </row>
    <row r="17" spans="2:9" x14ac:dyDescent="0.2">
      <c r="B17" s="14" t="s">
        <v>8</v>
      </c>
      <c r="C17" s="15" t="s">
        <v>9</v>
      </c>
      <c r="D17" s="97">
        <v>301000000</v>
      </c>
    </row>
    <row r="18" spans="2:9" s="61" customFormat="1" ht="13.5" customHeight="1" x14ac:dyDescent="0.2">
      <c r="B18" s="12">
        <v>2112</v>
      </c>
      <c r="C18" s="77" t="s">
        <v>267</v>
      </c>
      <c r="D18" s="89">
        <f t="shared" ref="D18" si="1">SUM(D19:D21)</f>
        <v>5200000</v>
      </c>
      <c r="E18" s="93"/>
      <c r="F18" s="93"/>
      <c r="G18" s="93"/>
      <c r="H18" s="93"/>
      <c r="I18" s="93"/>
    </row>
    <row r="19" spans="2:9" ht="19.5" customHeight="1" x14ac:dyDescent="0.2">
      <c r="B19" s="14" t="s">
        <v>10</v>
      </c>
      <c r="C19" s="16" t="s">
        <v>11</v>
      </c>
      <c r="D19" s="78">
        <v>1000000</v>
      </c>
    </row>
    <row r="20" spans="2:9" ht="17.25" customHeight="1" x14ac:dyDescent="0.2">
      <c r="B20" s="14" t="s">
        <v>12</v>
      </c>
      <c r="C20" s="17" t="s">
        <v>13</v>
      </c>
      <c r="D20" s="78">
        <v>3200000</v>
      </c>
    </row>
    <row r="21" spans="2:9" ht="16.5" customHeight="1" x14ac:dyDescent="0.2">
      <c r="B21" s="14" t="s">
        <v>14</v>
      </c>
      <c r="C21" s="17" t="s">
        <v>15</v>
      </c>
      <c r="D21" s="78">
        <v>1000000</v>
      </c>
    </row>
    <row r="22" spans="2:9" ht="19.5" customHeight="1" x14ac:dyDescent="0.2">
      <c r="B22" s="12">
        <v>2113</v>
      </c>
      <c r="C22" s="77" t="s">
        <v>16</v>
      </c>
      <c r="D22" s="89">
        <f t="shared" ref="D22" si="2">+D23</f>
        <v>100000</v>
      </c>
    </row>
    <row r="23" spans="2:9" ht="20.25" customHeight="1" x14ac:dyDescent="0.2">
      <c r="B23" s="14" t="s">
        <v>17</v>
      </c>
      <c r="C23" s="16" t="s">
        <v>16</v>
      </c>
      <c r="D23" s="97">
        <v>100000</v>
      </c>
    </row>
    <row r="24" spans="2:9" x14ac:dyDescent="0.2">
      <c r="B24" s="12">
        <v>2114</v>
      </c>
      <c r="C24" s="18" t="s">
        <v>18</v>
      </c>
      <c r="D24" s="89">
        <v>40000000</v>
      </c>
    </row>
    <row r="25" spans="2:9" ht="16.5" customHeight="1" x14ac:dyDescent="0.2">
      <c r="B25" s="12">
        <v>2115</v>
      </c>
      <c r="C25" s="13" t="s">
        <v>19</v>
      </c>
      <c r="D25" s="89">
        <f t="shared" ref="D25" si="3">+D26</f>
        <v>20000000</v>
      </c>
    </row>
    <row r="26" spans="2:9" ht="18" customHeight="1" x14ac:dyDescent="0.2">
      <c r="B26" s="14" t="s">
        <v>20</v>
      </c>
      <c r="C26" s="17" t="s">
        <v>21</v>
      </c>
      <c r="D26" s="78">
        <v>20000000</v>
      </c>
    </row>
    <row r="27" spans="2:9" x14ac:dyDescent="0.2">
      <c r="B27" s="12">
        <v>2116</v>
      </c>
      <c r="C27" s="18" t="s">
        <v>22</v>
      </c>
      <c r="D27" s="89">
        <v>30000000</v>
      </c>
    </row>
    <row r="28" spans="2:9" x14ac:dyDescent="0.2">
      <c r="B28" s="10">
        <v>212</v>
      </c>
      <c r="C28" s="19" t="s">
        <v>23</v>
      </c>
      <c r="D28" s="88">
        <f t="shared" ref="D28" si="4">+D29</f>
        <v>44700000</v>
      </c>
    </row>
    <row r="29" spans="2:9" x14ac:dyDescent="0.2">
      <c r="B29" s="12">
        <v>2122</v>
      </c>
      <c r="C29" s="18" t="s">
        <v>24</v>
      </c>
      <c r="D29" s="89">
        <f t="shared" ref="D29" si="5">SUM(D30:D31)</f>
        <v>44700000</v>
      </c>
    </row>
    <row r="30" spans="2:9" x14ac:dyDescent="0.2">
      <c r="B30" s="14" t="s">
        <v>25</v>
      </c>
      <c r="C30" s="17" t="s">
        <v>26</v>
      </c>
      <c r="D30" s="78">
        <v>2000000</v>
      </c>
    </row>
    <row r="31" spans="2:9" x14ac:dyDescent="0.2">
      <c r="B31" s="20" t="s">
        <v>27</v>
      </c>
      <c r="C31" s="21" t="s">
        <v>28</v>
      </c>
      <c r="D31" s="78">
        <v>42700000</v>
      </c>
    </row>
    <row r="32" spans="2:9" x14ac:dyDescent="0.2">
      <c r="B32" s="22">
        <v>213</v>
      </c>
      <c r="C32" s="23" t="s">
        <v>29</v>
      </c>
      <c r="D32" s="88">
        <f t="shared" ref="D32" si="6">+D33+D35</f>
        <v>6800000</v>
      </c>
    </row>
    <row r="33" spans="2:4" x14ac:dyDescent="0.2">
      <c r="B33" s="24">
        <v>2131</v>
      </c>
      <c r="C33" s="25" t="s">
        <v>30</v>
      </c>
      <c r="D33" s="89">
        <f t="shared" ref="D33" si="7">+D34</f>
        <v>3000000</v>
      </c>
    </row>
    <row r="34" spans="2:4" x14ac:dyDescent="0.2">
      <c r="B34" s="20" t="s">
        <v>31</v>
      </c>
      <c r="C34" s="21" t="s">
        <v>32</v>
      </c>
      <c r="D34" s="78">
        <v>3000000</v>
      </c>
    </row>
    <row r="35" spans="2:4" x14ac:dyDescent="0.2">
      <c r="B35" s="24">
        <v>2132</v>
      </c>
      <c r="C35" s="25" t="s">
        <v>33</v>
      </c>
      <c r="D35" s="89">
        <f t="shared" ref="D35" si="8">+D36</f>
        <v>3800000</v>
      </c>
    </row>
    <row r="36" spans="2:4" x14ac:dyDescent="0.2">
      <c r="B36" s="20" t="s">
        <v>34</v>
      </c>
      <c r="C36" s="21" t="s">
        <v>35</v>
      </c>
      <c r="D36" s="78">
        <v>3800000</v>
      </c>
    </row>
    <row r="37" spans="2:4" x14ac:dyDescent="0.2">
      <c r="B37" s="22">
        <v>214</v>
      </c>
      <c r="C37" s="23" t="s">
        <v>36</v>
      </c>
      <c r="D37" s="88">
        <f>+D38+D39</f>
        <v>44000000</v>
      </c>
    </row>
    <row r="38" spans="2:4" x14ac:dyDescent="0.2">
      <c r="B38" s="20" t="s">
        <v>37</v>
      </c>
      <c r="C38" s="75" t="s">
        <v>38</v>
      </c>
      <c r="D38" s="78">
        <v>1000000</v>
      </c>
    </row>
    <row r="39" spans="2:4" x14ac:dyDescent="0.2">
      <c r="B39" s="24">
        <v>2142</v>
      </c>
      <c r="C39" s="76" t="s">
        <v>39</v>
      </c>
      <c r="D39" s="89">
        <f>SUM(D40:D42)</f>
        <v>43000000</v>
      </c>
    </row>
    <row r="40" spans="2:4" x14ac:dyDescent="0.2">
      <c r="B40" s="20" t="s">
        <v>40</v>
      </c>
      <c r="C40" s="75" t="s">
        <v>41</v>
      </c>
      <c r="D40" s="78">
        <v>2000000</v>
      </c>
    </row>
    <row r="41" spans="2:4" x14ac:dyDescent="0.2">
      <c r="B41" s="20" t="s">
        <v>42</v>
      </c>
      <c r="C41" s="75" t="s">
        <v>43</v>
      </c>
      <c r="D41" s="78">
        <v>1000000</v>
      </c>
    </row>
    <row r="42" spans="2:4" x14ac:dyDescent="0.2">
      <c r="B42" s="20" t="s">
        <v>285</v>
      </c>
      <c r="C42" s="75" t="s">
        <v>286</v>
      </c>
      <c r="D42" s="78">
        <v>40000000</v>
      </c>
    </row>
    <row r="43" spans="2:4" x14ac:dyDescent="0.2">
      <c r="B43" s="22">
        <v>215</v>
      </c>
      <c r="C43" s="26" t="s">
        <v>44</v>
      </c>
      <c r="D43" s="88">
        <f t="shared" ref="D43" si="9">D46+D45+D44+D47</f>
        <v>56100000</v>
      </c>
    </row>
    <row r="44" spans="2:4" x14ac:dyDescent="0.2">
      <c r="B44" s="20" t="s">
        <v>45</v>
      </c>
      <c r="C44" s="21" t="s">
        <v>46</v>
      </c>
      <c r="D44" s="78">
        <v>19000000</v>
      </c>
    </row>
    <row r="45" spans="2:4" x14ac:dyDescent="0.2">
      <c r="B45" s="20" t="s">
        <v>47</v>
      </c>
      <c r="C45" s="21" t="s">
        <v>48</v>
      </c>
      <c r="D45" s="78">
        <v>18100000</v>
      </c>
    </row>
    <row r="46" spans="2:4" x14ac:dyDescent="0.2">
      <c r="B46" s="20" t="s">
        <v>49</v>
      </c>
      <c r="C46" s="21" t="s">
        <v>50</v>
      </c>
      <c r="D46" s="78">
        <v>2000000</v>
      </c>
    </row>
    <row r="47" spans="2:4" x14ac:dyDescent="0.2">
      <c r="B47" s="20" t="s">
        <v>279</v>
      </c>
      <c r="C47" s="29" t="s">
        <v>284</v>
      </c>
      <c r="D47" s="78">
        <v>17000000</v>
      </c>
    </row>
    <row r="48" spans="2:4" x14ac:dyDescent="0.2">
      <c r="B48" s="27">
        <v>22</v>
      </c>
      <c r="C48" s="28" t="s">
        <v>51</v>
      </c>
      <c r="D48" s="73">
        <f>D49+D58+D61+D64+D67+D73+D76+D81+D92</f>
        <v>137720000</v>
      </c>
    </row>
    <row r="49" spans="2:4" x14ac:dyDescent="0.2">
      <c r="B49" s="22">
        <v>221</v>
      </c>
      <c r="C49" s="23" t="s">
        <v>52</v>
      </c>
      <c r="D49" s="88">
        <f t="shared" ref="D49" si="10">D50+D51+D52+D53+D54+D55+D56+D57</f>
        <v>13720000</v>
      </c>
    </row>
    <row r="50" spans="2:4" x14ac:dyDescent="0.2">
      <c r="B50" s="20" t="s">
        <v>53</v>
      </c>
      <c r="C50" s="21" t="s">
        <v>54</v>
      </c>
      <c r="D50" s="78">
        <v>300000</v>
      </c>
    </row>
    <row r="51" spans="2:4" x14ac:dyDescent="0.2">
      <c r="B51" s="20" t="s">
        <v>55</v>
      </c>
      <c r="C51" s="29" t="s">
        <v>56</v>
      </c>
      <c r="D51" s="78">
        <v>300000</v>
      </c>
    </row>
    <row r="52" spans="2:4" x14ac:dyDescent="0.2">
      <c r="B52" s="20" t="s">
        <v>57</v>
      </c>
      <c r="C52" s="21" t="s">
        <v>58</v>
      </c>
      <c r="D52" s="78">
        <v>3500000</v>
      </c>
    </row>
    <row r="53" spans="2:4" x14ac:dyDescent="0.2">
      <c r="B53" s="20" t="s">
        <v>59</v>
      </c>
      <c r="C53" s="21" t="s">
        <v>60</v>
      </c>
      <c r="D53" s="78">
        <v>20000</v>
      </c>
    </row>
    <row r="54" spans="2:4" x14ac:dyDescent="0.2">
      <c r="B54" s="20" t="s">
        <v>61</v>
      </c>
      <c r="C54" s="29" t="s">
        <v>62</v>
      </c>
      <c r="D54" s="78">
        <v>4500000</v>
      </c>
    </row>
    <row r="55" spans="2:4" x14ac:dyDescent="0.2">
      <c r="B55" s="20" t="s">
        <v>63</v>
      </c>
      <c r="C55" s="21" t="s">
        <v>64</v>
      </c>
      <c r="D55" s="78">
        <v>5000000</v>
      </c>
    </row>
    <row r="56" spans="2:4" x14ac:dyDescent="0.2">
      <c r="B56" s="20" t="s">
        <v>65</v>
      </c>
      <c r="C56" s="21" t="s">
        <v>66</v>
      </c>
      <c r="D56" s="78">
        <v>50000</v>
      </c>
    </row>
    <row r="57" spans="2:4" x14ac:dyDescent="0.2">
      <c r="B57" s="20" t="s">
        <v>67</v>
      </c>
      <c r="C57" s="21" t="s">
        <v>68</v>
      </c>
      <c r="D57" s="78">
        <v>50000</v>
      </c>
    </row>
    <row r="58" spans="2:4" x14ac:dyDescent="0.2">
      <c r="B58" s="22">
        <v>222</v>
      </c>
      <c r="C58" s="23" t="s">
        <v>69</v>
      </c>
      <c r="D58" s="88">
        <f t="shared" ref="D58" si="11">+D59+D60</f>
        <v>13000000</v>
      </c>
    </row>
    <row r="59" spans="2:4" x14ac:dyDescent="0.2">
      <c r="B59" s="30" t="s">
        <v>70</v>
      </c>
      <c r="C59" s="21" t="s">
        <v>71</v>
      </c>
      <c r="D59" s="78">
        <v>12000000</v>
      </c>
    </row>
    <row r="60" spans="2:4" x14ac:dyDescent="0.2">
      <c r="B60" s="30" t="s">
        <v>72</v>
      </c>
      <c r="C60" s="21" t="s">
        <v>73</v>
      </c>
      <c r="D60" s="78">
        <v>1000000</v>
      </c>
    </row>
    <row r="61" spans="2:4" x14ac:dyDescent="0.2">
      <c r="B61" s="22">
        <v>223</v>
      </c>
      <c r="C61" s="23" t="s">
        <v>74</v>
      </c>
      <c r="D61" s="88">
        <f t="shared" ref="D61" si="12">SUM(D62:D63)</f>
        <v>3000000</v>
      </c>
    </row>
    <row r="62" spans="2:4" x14ac:dyDescent="0.2">
      <c r="B62" s="20" t="s">
        <v>75</v>
      </c>
      <c r="C62" s="21" t="s">
        <v>76</v>
      </c>
      <c r="D62" s="78">
        <v>1500000</v>
      </c>
    </row>
    <row r="63" spans="2:4" x14ac:dyDescent="0.2">
      <c r="B63" s="30" t="s">
        <v>77</v>
      </c>
      <c r="C63" s="31" t="s">
        <v>78</v>
      </c>
      <c r="D63" s="78">
        <v>1500000</v>
      </c>
    </row>
    <row r="64" spans="2:4" x14ac:dyDescent="0.2">
      <c r="B64" s="22">
        <v>224</v>
      </c>
      <c r="C64" s="23" t="s">
        <v>79</v>
      </c>
      <c r="D64" s="88">
        <f t="shared" ref="D64" si="13">+D65+D66</f>
        <v>6300000</v>
      </c>
    </row>
    <row r="65" spans="2:4" x14ac:dyDescent="0.2">
      <c r="B65" s="20" t="s">
        <v>80</v>
      </c>
      <c r="C65" s="21" t="s">
        <v>81</v>
      </c>
      <c r="D65" s="78">
        <v>6000000</v>
      </c>
    </row>
    <row r="66" spans="2:4" x14ac:dyDescent="0.2">
      <c r="B66" s="20" t="s">
        <v>82</v>
      </c>
      <c r="C66" s="21" t="s">
        <v>83</v>
      </c>
      <c r="D66" s="78">
        <v>300000</v>
      </c>
    </row>
    <row r="67" spans="2:4" x14ac:dyDescent="0.2">
      <c r="B67" s="22">
        <v>225</v>
      </c>
      <c r="C67" s="23" t="s">
        <v>84</v>
      </c>
      <c r="D67" s="88">
        <f t="shared" ref="D67" si="14">SUM(D68:D72)</f>
        <v>39300000</v>
      </c>
    </row>
    <row r="68" spans="2:4" x14ac:dyDescent="0.2">
      <c r="B68" s="30" t="s">
        <v>85</v>
      </c>
      <c r="C68" s="32" t="s">
        <v>86</v>
      </c>
      <c r="D68" s="78">
        <v>3500000</v>
      </c>
    </row>
    <row r="69" spans="2:4" x14ac:dyDescent="0.2">
      <c r="B69" s="30" t="s">
        <v>87</v>
      </c>
      <c r="C69" s="31" t="s">
        <v>88</v>
      </c>
      <c r="D69" s="78">
        <v>500000</v>
      </c>
    </row>
    <row r="70" spans="2:4" x14ac:dyDescent="0.2">
      <c r="B70" s="30" t="s">
        <v>288</v>
      </c>
      <c r="C70" s="31" t="s">
        <v>289</v>
      </c>
      <c r="D70" s="78">
        <v>300000</v>
      </c>
    </row>
    <row r="71" spans="2:4" x14ac:dyDescent="0.2">
      <c r="B71" s="30" t="s">
        <v>290</v>
      </c>
      <c r="C71" s="31" t="s">
        <v>291</v>
      </c>
      <c r="D71" s="78">
        <v>700000</v>
      </c>
    </row>
    <row r="72" spans="2:4" x14ac:dyDescent="0.2">
      <c r="B72" s="20" t="s">
        <v>89</v>
      </c>
      <c r="C72" s="29" t="s">
        <v>266</v>
      </c>
      <c r="D72" s="78">
        <v>34300000</v>
      </c>
    </row>
    <row r="73" spans="2:4" x14ac:dyDescent="0.2">
      <c r="B73" s="22">
        <v>226</v>
      </c>
      <c r="C73" s="23" t="s">
        <v>90</v>
      </c>
      <c r="D73" s="88">
        <f t="shared" ref="D73" si="15">+D74+D75</f>
        <v>39700000</v>
      </c>
    </row>
    <row r="74" spans="2:4" x14ac:dyDescent="0.2">
      <c r="B74" s="20" t="s">
        <v>91</v>
      </c>
      <c r="C74" s="21" t="s">
        <v>92</v>
      </c>
      <c r="D74" s="78">
        <v>2000000</v>
      </c>
    </row>
    <row r="75" spans="2:4" x14ac:dyDescent="0.2">
      <c r="B75" s="20" t="s">
        <v>93</v>
      </c>
      <c r="C75" s="21" t="s">
        <v>94</v>
      </c>
      <c r="D75" s="78">
        <v>37700000</v>
      </c>
    </row>
    <row r="76" spans="2:4" ht="25.5" x14ac:dyDescent="0.2">
      <c r="B76" s="22">
        <v>227</v>
      </c>
      <c r="C76" s="26" t="s">
        <v>95</v>
      </c>
      <c r="D76" s="88">
        <f t="shared" ref="D76" si="16">SUM(D77:D80)</f>
        <v>8500000</v>
      </c>
    </row>
    <row r="77" spans="2:4" x14ac:dyDescent="0.2">
      <c r="B77" s="20" t="s">
        <v>96</v>
      </c>
      <c r="C77" s="80" t="s">
        <v>97</v>
      </c>
      <c r="D77" s="78">
        <v>5000000</v>
      </c>
    </row>
    <row r="78" spans="2:4" ht="25.5" x14ac:dyDescent="0.2">
      <c r="B78" s="20" t="s">
        <v>98</v>
      </c>
      <c r="C78" s="66" t="s">
        <v>99</v>
      </c>
      <c r="D78" s="78">
        <v>1000000</v>
      </c>
    </row>
    <row r="79" spans="2:4" ht="25.5" x14ac:dyDescent="0.2">
      <c r="B79" s="20" t="s">
        <v>100</v>
      </c>
      <c r="C79" s="29" t="s">
        <v>101</v>
      </c>
      <c r="D79" s="78">
        <v>2000000</v>
      </c>
    </row>
    <row r="80" spans="2:4" x14ac:dyDescent="0.2">
      <c r="B80" s="20" t="s">
        <v>102</v>
      </c>
      <c r="C80" s="29" t="s">
        <v>103</v>
      </c>
      <c r="D80" s="78">
        <v>500000</v>
      </c>
    </row>
    <row r="81" spans="2:4" ht="25.5" x14ac:dyDescent="0.2">
      <c r="B81" s="22">
        <v>228</v>
      </c>
      <c r="C81" s="26" t="s">
        <v>104</v>
      </c>
      <c r="D81" s="88">
        <f t="shared" ref="D81" si="17">D82+D83+D84+D85+D90</f>
        <v>12700000</v>
      </c>
    </row>
    <row r="82" spans="2:4" x14ac:dyDescent="0.2">
      <c r="B82" s="20" t="s">
        <v>105</v>
      </c>
      <c r="C82" s="21" t="s">
        <v>106</v>
      </c>
      <c r="D82" s="78">
        <v>2000000</v>
      </c>
    </row>
    <row r="83" spans="2:4" x14ac:dyDescent="0.2">
      <c r="B83" s="20" t="s">
        <v>107</v>
      </c>
      <c r="C83" s="29" t="s">
        <v>108</v>
      </c>
      <c r="D83" s="78">
        <v>200000</v>
      </c>
    </row>
    <row r="84" spans="2:4" x14ac:dyDescent="0.2">
      <c r="B84" s="20" t="s">
        <v>109</v>
      </c>
      <c r="C84" s="29" t="s">
        <v>110</v>
      </c>
      <c r="D84" s="78">
        <v>5000000</v>
      </c>
    </row>
    <row r="85" spans="2:4" x14ac:dyDescent="0.2">
      <c r="B85" s="33">
        <v>2287</v>
      </c>
      <c r="C85" s="34" t="s">
        <v>111</v>
      </c>
      <c r="D85" s="89">
        <f t="shared" ref="D85" si="18">SUM(D86:D89)</f>
        <v>5000000</v>
      </c>
    </row>
    <row r="86" spans="2:4" x14ac:dyDescent="0.2">
      <c r="B86" s="30" t="s">
        <v>112</v>
      </c>
      <c r="C86" s="31" t="s">
        <v>113</v>
      </c>
      <c r="D86" s="78">
        <v>1000000</v>
      </c>
    </row>
    <row r="87" spans="2:4" x14ac:dyDescent="0.2">
      <c r="B87" s="20" t="s">
        <v>114</v>
      </c>
      <c r="C87" s="21" t="s">
        <v>115</v>
      </c>
      <c r="D87" s="78">
        <v>1000000</v>
      </c>
    </row>
    <row r="88" spans="2:4" x14ac:dyDescent="0.2">
      <c r="B88" s="20" t="s">
        <v>116</v>
      </c>
      <c r="C88" s="35" t="s">
        <v>117</v>
      </c>
      <c r="D88" s="78">
        <v>1000000</v>
      </c>
    </row>
    <row r="89" spans="2:4" x14ac:dyDescent="0.2">
      <c r="B89" s="20" t="s">
        <v>118</v>
      </c>
      <c r="C89" s="21" t="s">
        <v>119</v>
      </c>
      <c r="D89" s="78">
        <v>2000000</v>
      </c>
    </row>
    <row r="90" spans="2:4" x14ac:dyDescent="0.2">
      <c r="B90" s="24">
        <v>2288</v>
      </c>
      <c r="C90" s="25" t="s">
        <v>120</v>
      </c>
      <c r="D90" s="89">
        <f t="shared" ref="D90" si="19">+D91</f>
        <v>500000</v>
      </c>
    </row>
    <row r="91" spans="2:4" x14ac:dyDescent="0.2">
      <c r="B91" s="30" t="s">
        <v>121</v>
      </c>
      <c r="C91" s="31" t="s">
        <v>122</v>
      </c>
      <c r="D91" s="78">
        <v>500000</v>
      </c>
    </row>
    <row r="92" spans="2:4" x14ac:dyDescent="0.2">
      <c r="B92" s="22">
        <v>229</v>
      </c>
      <c r="C92" s="23" t="s">
        <v>123</v>
      </c>
      <c r="D92" s="88">
        <f t="shared" ref="D92" si="20">+D93</f>
        <v>1500000</v>
      </c>
    </row>
    <row r="93" spans="2:4" x14ac:dyDescent="0.2">
      <c r="B93" s="20" t="s">
        <v>124</v>
      </c>
      <c r="C93" s="31" t="s">
        <v>125</v>
      </c>
      <c r="D93" s="78">
        <v>1500000</v>
      </c>
    </row>
    <row r="94" spans="2:4" x14ac:dyDescent="0.2">
      <c r="B94" s="27">
        <v>23</v>
      </c>
      <c r="C94" s="28" t="s">
        <v>126</v>
      </c>
      <c r="D94" s="73">
        <f>+D95+D101+D106+D112+D114+D119+D135+D142</f>
        <v>60800000</v>
      </c>
    </row>
    <row r="95" spans="2:4" x14ac:dyDescent="0.2">
      <c r="B95" s="22">
        <v>231</v>
      </c>
      <c r="C95" s="26" t="s">
        <v>127</v>
      </c>
      <c r="D95" s="88">
        <f t="shared" ref="D95" si="21">+D96+D97</f>
        <v>7650000</v>
      </c>
    </row>
    <row r="96" spans="2:4" x14ac:dyDescent="0.2">
      <c r="B96" s="20" t="s">
        <v>128</v>
      </c>
      <c r="C96" s="21" t="s">
        <v>129</v>
      </c>
      <c r="D96" s="78">
        <v>5500000</v>
      </c>
    </row>
    <row r="97" spans="2:4" x14ac:dyDescent="0.2">
      <c r="B97" s="24">
        <v>2313</v>
      </c>
      <c r="C97" s="25" t="s">
        <v>130</v>
      </c>
      <c r="D97" s="89">
        <f t="shared" ref="D97" si="22">SUM(D98:D100)</f>
        <v>2150000</v>
      </c>
    </row>
    <row r="98" spans="2:4" x14ac:dyDescent="0.2">
      <c r="B98" s="20" t="s">
        <v>131</v>
      </c>
      <c r="C98" s="21" t="s">
        <v>132</v>
      </c>
      <c r="D98" s="78">
        <v>50000</v>
      </c>
    </row>
    <row r="99" spans="2:4" x14ac:dyDescent="0.2">
      <c r="B99" s="30" t="s">
        <v>133</v>
      </c>
      <c r="C99" s="31" t="s">
        <v>134</v>
      </c>
      <c r="D99" s="78">
        <v>100000</v>
      </c>
    </row>
    <row r="100" spans="2:4" x14ac:dyDescent="0.2">
      <c r="B100" s="30" t="s">
        <v>135</v>
      </c>
      <c r="C100" s="31" t="s">
        <v>136</v>
      </c>
      <c r="D100" s="78">
        <v>2000000</v>
      </c>
    </row>
    <row r="101" spans="2:4" ht="18" customHeight="1" x14ac:dyDescent="0.2">
      <c r="B101" s="22">
        <v>232</v>
      </c>
      <c r="C101" s="23" t="s">
        <v>137</v>
      </c>
      <c r="D101" s="88">
        <f t="shared" ref="D101" si="23">SUM(D102:D105)</f>
        <v>950000</v>
      </c>
    </row>
    <row r="102" spans="2:4" x14ac:dyDescent="0.2">
      <c r="B102" s="30" t="s">
        <v>138</v>
      </c>
      <c r="C102" s="21" t="s">
        <v>139</v>
      </c>
      <c r="D102" s="78">
        <v>50000</v>
      </c>
    </row>
    <row r="103" spans="2:4" x14ac:dyDescent="0.2">
      <c r="B103" s="30" t="s">
        <v>140</v>
      </c>
      <c r="C103" s="21" t="s">
        <v>141</v>
      </c>
      <c r="D103" s="78">
        <v>300000</v>
      </c>
    </row>
    <row r="104" spans="2:4" x14ac:dyDescent="0.2">
      <c r="B104" s="20" t="s">
        <v>142</v>
      </c>
      <c r="C104" s="21" t="s">
        <v>143</v>
      </c>
      <c r="D104" s="78">
        <v>500000</v>
      </c>
    </row>
    <row r="105" spans="2:4" x14ac:dyDescent="0.2">
      <c r="B105" s="30" t="s">
        <v>144</v>
      </c>
      <c r="C105" s="21" t="s">
        <v>145</v>
      </c>
      <c r="D105" s="78">
        <v>100000</v>
      </c>
    </row>
    <row r="106" spans="2:4" x14ac:dyDescent="0.2">
      <c r="B106" s="22">
        <v>233</v>
      </c>
      <c r="C106" s="26" t="s">
        <v>274</v>
      </c>
      <c r="D106" s="88">
        <f t="shared" ref="D106" si="24">SUM(D107:D111)</f>
        <v>1250000</v>
      </c>
    </row>
    <row r="107" spans="2:4" x14ac:dyDescent="0.2">
      <c r="B107" s="20" t="s">
        <v>146</v>
      </c>
      <c r="C107" s="21" t="s">
        <v>147</v>
      </c>
      <c r="D107" s="78">
        <v>500000</v>
      </c>
    </row>
    <row r="108" spans="2:4" x14ac:dyDescent="0.2">
      <c r="B108" s="20" t="s">
        <v>148</v>
      </c>
      <c r="C108" s="35" t="s">
        <v>275</v>
      </c>
      <c r="D108" s="78">
        <v>300000</v>
      </c>
    </row>
    <row r="109" spans="2:4" x14ac:dyDescent="0.2">
      <c r="B109" s="20" t="s">
        <v>149</v>
      </c>
      <c r="C109" s="21" t="s">
        <v>150</v>
      </c>
      <c r="D109" s="78">
        <v>200000</v>
      </c>
    </row>
    <row r="110" spans="2:4" x14ac:dyDescent="0.2">
      <c r="B110" s="20" t="s">
        <v>151</v>
      </c>
      <c r="C110" s="21" t="s">
        <v>152</v>
      </c>
      <c r="D110" s="78">
        <v>200000</v>
      </c>
    </row>
    <row r="111" spans="2:4" x14ac:dyDescent="0.2">
      <c r="B111" s="30" t="s">
        <v>153</v>
      </c>
      <c r="C111" s="21" t="s">
        <v>154</v>
      </c>
      <c r="D111" s="78">
        <v>50000</v>
      </c>
    </row>
    <row r="112" spans="2:4" x14ac:dyDescent="0.2">
      <c r="B112" s="22">
        <v>234</v>
      </c>
      <c r="C112" s="23" t="s">
        <v>155</v>
      </c>
      <c r="D112" s="88">
        <f t="shared" ref="D112" si="25">+D113</f>
        <v>100000</v>
      </c>
    </row>
    <row r="113" spans="2:4" x14ac:dyDescent="0.2">
      <c r="B113" s="30" t="s">
        <v>156</v>
      </c>
      <c r="C113" s="31" t="s">
        <v>157</v>
      </c>
      <c r="D113" s="78">
        <v>100000</v>
      </c>
    </row>
    <row r="114" spans="2:4" x14ac:dyDescent="0.2">
      <c r="B114" s="22">
        <v>235</v>
      </c>
      <c r="C114" s="26" t="s">
        <v>276</v>
      </c>
      <c r="D114" s="88">
        <f t="shared" ref="D114" si="26">+D115+D116+D117+D118</f>
        <v>1600000</v>
      </c>
    </row>
    <row r="115" spans="2:4" x14ac:dyDescent="0.2">
      <c r="B115" s="30" t="s">
        <v>158</v>
      </c>
      <c r="C115" s="31" t="s">
        <v>277</v>
      </c>
      <c r="D115" s="78">
        <v>50000</v>
      </c>
    </row>
    <row r="116" spans="2:4" x14ac:dyDescent="0.2">
      <c r="B116" s="20" t="s">
        <v>159</v>
      </c>
      <c r="C116" s="21" t="s">
        <v>160</v>
      </c>
      <c r="D116" s="78">
        <v>500000</v>
      </c>
    </row>
    <row r="117" spans="2:4" x14ac:dyDescent="0.2">
      <c r="B117" s="20" t="s">
        <v>161</v>
      </c>
      <c r="C117" s="21" t="s">
        <v>162</v>
      </c>
      <c r="D117" s="78">
        <v>50000</v>
      </c>
    </row>
    <row r="118" spans="2:4" x14ac:dyDescent="0.2">
      <c r="B118" s="20" t="s">
        <v>163</v>
      </c>
      <c r="C118" s="21" t="s">
        <v>268</v>
      </c>
      <c r="D118" s="78">
        <v>1000000</v>
      </c>
    </row>
    <row r="119" spans="2:4" ht="25.5" x14ac:dyDescent="0.2">
      <c r="B119" s="22">
        <v>236</v>
      </c>
      <c r="C119" s="26" t="s">
        <v>269</v>
      </c>
      <c r="D119" s="88">
        <f>+D120+D124+D128+D130+D133</f>
        <v>23000000</v>
      </c>
    </row>
    <row r="120" spans="2:4" x14ac:dyDescent="0.2">
      <c r="B120" s="33">
        <v>2361</v>
      </c>
      <c r="C120" s="36" t="s">
        <v>164</v>
      </c>
      <c r="D120" s="89">
        <f t="shared" ref="D120" si="27">SUM(D121:D123)</f>
        <v>10500000</v>
      </c>
    </row>
    <row r="121" spans="2:4" x14ac:dyDescent="0.2">
      <c r="B121" s="20" t="s">
        <v>165</v>
      </c>
      <c r="C121" s="21" t="s">
        <v>166</v>
      </c>
      <c r="D121" s="78">
        <v>4000000</v>
      </c>
    </row>
    <row r="122" spans="2:4" x14ac:dyDescent="0.2">
      <c r="B122" s="20" t="s">
        <v>167</v>
      </c>
      <c r="C122" s="21" t="s">
        <v>168</v>
      </c>
      <c r="D122" s="78">
        <v>4000000</v>
      </c>
    </row>
    <row r="123" spans="2:4" x14ac:dyDescent="0.2">
      <c r="B123" s="20" t="s">
        <v>169</v>
      </c>
      <c r="C123" s="21" t="s">
        <v>170</v>
      </c>
      <c r="D123" s="78">
        <v>2500000</v>
      </c>
    </row>
    <row r="124" spans="2:4" x14ac:dyDescent="0.2">
      <c r="B124" s="33">
        <v>2362</v>
      </c>
      <c r="C124" s="34" t="s">
        <v>171</v>
      </c>
      <c r="D124" s="89">
        <f t="shared" ref="D124" si="28">SUM(D125:D127)</f>
        <v>7000000</v>
      </c>
    </row>
    <row r="125" spans="2:4" x14ac:dyDescent="0.2">
      <c r="B125" s="20" t="s">
        <v>172</v>
      </c>
      <c r="C125" s="21" t="s">
        <v>173</v>
      </c>
      <c r="D125" s="78">
        <v>1000000</v>
      </c>
    </row>
    <row r="126" spans="2:4" x14ac:dyDescent="0.2">
      <c r="B126" s="20" t="s">
        <v>174</v>
      </c>
      <c r="C126" s="21" t="s">
        <v>175</v>
      </c>
      <c r="D126" s="78">
        <v>2000000</v>
      </c>
    </row>
    <row r="127" spans="2:4" x14ac:dyDescent="0.2">
      <c r="B127" s="20" t="s">
        <v>176</v>
      </c>
      <c r="C127" s="21" t="s">
        <v>177</v>
      </c>
      <c r="D127" s="78">
        <v>4000000</v>
      </c>
    </row>
    <row r="128" spans="2:4" x14ac:dyDescent="0.2">
      <c r="B128" s="33">
        <v>2363</v>
      </c>
      <c r="C128" s="34" t="s">
        <v>178</v>
      </c>
      <c r="D128" s="89">
        <f t="shared" ref="D128" si="29">SUM(D129:D129)</f>
        <v>1000000</v>
      </c>
    </row>
    <row r="129" spans="2:4" ht="16.5" customHeight="1" x14ac:dyDescent="0.2">
      <c r="B129" s="20" t="s">
        <v>179</v>
      </c>
      <c r="C129" s="80" t="s">
        <v>180</v>
      </c>
      <c r="D129" s="78">
        <v>1000000</v>
      </c>
    </row>
    <row r="130" spans="2:4" x14ac:dyDescent="0.2">
      <c r="B130" s="33">
        <v>2364</v>
      </c>
      <c r="C130" s="34" t="s">
        <v>181</v>
      </c>
      <c r="D130" s="89">
        <f t="shared" ref="D130" si="30">+D131+D132</f>
        <v>4000000</v>
      </c>
    </row>
    <row r="131" spans="2:4" ht="13.5" customHeight="1" x14ac:dyDescent="0.2">
      <c r="B131" s="20" t="s">
        <v>182</v>
      </c>
      <c r="C131" s="21" t="s">
        <v>183</v>
      </c>
      <c r="D131" s="78">
        <v>3500000</v>
      </c>
    </row>
    <row r="132" spans="2:4" ht="14.25" customHeight="1" x14ac:dyDescent="0.2">
      <c r="B132" s="20" t="s">
        <v>184</v>
      </c>
      <c r="C132" s="21" t="s">
        <v>185</v>
      </c>
      <c r="D132" s="78">
        <v>500000</v>
      </c>
    </row>
    <row r="133" spans="2:4" ht="17.25" customHeight="1" x14ac:dyDescent="0.2">
      <c r="B133" s="33">
        <v>2369</v>
      </c>
      <c r="C133" s="34" t="s">
        <v>186</v>
      </c>
      <c r="D133" s="89">
        <f t="shared" ref="D133" si="31">+D134</f>
        <v>500000</v>
      </c>
    </row>
    <row r="134" spans="2:4" ht="17.25" customHeight="1" x14ac:dyDescent="0.2">
      <c r="B134" s="30" t="s">
        <v>187</v>
      </c>
      <c r="C134" s="31" t="s">
        <v>188</v>
      </c>
      <c r="D134" s="78">
        <v>500000</v>
      </c>
    </row>
    <row r="135" spans="2:4" ht="25.5" x14ac:dyDescent="0.2">
      <c r="B135" s="22">
        <v>237</v>
      </c>
      <c r="C135" s="26" t="s">
        <v>189</v>
      </c>
      <c r="D135" s="88">
        <f>+D136+D140</f>
        <v>20400000</v>
      </c>
    </row>
    <row r="136" spans="2:4" x14ac:dyDescent="0.2">
      <c r="B136" s="33">
        <v>2371</v>
      </c>
      <c r="C136" s="34" t="s">
        <v>190</v>
      </c>
      <c r="D136" s="98">
        <f t="shared" ref="D136" si="32">SUM(D137:D139)</f>
        <v>20100000</v>
      </c>
    </row>
    <row r="137" spans="2:4" x14ac:dyDescent="0.2">
      <c r="B137" s="20" t="s">
        <v>191</v>
      </c>
      <c r="C137" s="21" t="s">
        <v>192</v>
      </c>
      <c r="D137" s="78">
        <v>10000000</v>
      </c>
    </row>
    <row r="138" spans="2:4" x14ac:dyDescent="0.2">
      <c r="B138" s="20" t="s">
        <v>193</v>
      </c>
      <c r="C138" s="21" t="s">
        <v>194</v>
      </c>
      <c r="D138" s="78">
        <v>10000000</v>
      </c>
    </row>
    <row r="139" spans="2:4" x14ac:dyDescent="0.2">
      <c r="B139" s="20" t="s">
        <v>195</v>
      </c>
      <c r="C139" s="21" t="s">
        <v>196</v>
      </c>
      <c r="D139" s="78">
        <v>100000</v>
      </c>
    </row>
    <row r="140" spans="2:4" x14ac:dyDescent="0.2">
      <c r="B140" s="33">
        <v>2372</v>
      </c>
      <c r="C140" s="34" t="s">
        <v>197</v>
      </c>
      <c r="D140" s="90">
        <f t="shared" ref="D140" si="33">+D141</f>
        <v>300000</v>
      </c>
    </row>
    <row r="141" spans="2:4" x14ac:dyDescent="0.2">
      <c r="B141" s="30" t="s">
        <v>198</v>
      </c>
      <c r="C141" s="32" t="s">
        <v>199</v>
      </c>
      <c r="D141" s="78">
        <v>300000</v>
      </c>
    </row>
    <row r="142" spans="2:4" x14ac:dyDescent="0.2">
      <c r="B142" s="22">
        <v>239</v>
      </c>
      <c r="C142" s="26" t="s">
        <v>270</v>
      </c>
      <c r="D142" s="88">
        <f>SUM(D143:D148)</f>
        <v>5850000</v>
      </c>
    </row>
    <row r="143" spans="2:4" x14ac:dyDescent="0.2">
      <c r="B143" s="20" t="s">
        <v>200</v>
      </c>
      <c r="C143" s="29" t="s">
        <v>272</v>
      </c>
      <c r="D143" s="78">
        <v>500000</v>
      </c>
    </row>
    <row r="144" spans="2:4" x14ac:dyDescent="0.2">
      <c r="B144" s="20" t="s">
        <v>201</v>
      </c>
      <c r="C144" s="29" t="s">
        <v>202</v>
      </c>
      <c r="D144" s="78">
        <v>2000000</v>
      </c>
    </row>
    <row r="145" spans="2:4" x14ac:dyDescent="0.2">
      <c r="B145" s="20" t="s">
        <v>203</v>
      </c>
      <c r="C145" s="21" t="s">
        <v>271</v>
      </c>
      <c r="D145" s="78">
        <v>200000</v>
      </c>
    </row>
    <row r="146" spans="2:4" ht="16.5" customHeight="1" x14ac:dyDescent="0.2">
      <c r="B146" s="30" t="s">
        <v>204</v>
      </c>
      <c r="C146" s="79" t="s">
        <v>205</v>
      </c>
      <c r="D146" s="78">
        <v>100000</v>
      </c>
    </row>
    <row r="147" spans="2:4" x14ac:dyDescent="0.2">
      <c r="B147" s="30" t="s">
        <v>206</v>
      </c>
      <c r="C147" s="32" t="s">
        <v>207</v>
      </c>
      <c r="D147" s="78">
        <v>50000</v>
      </c>
    </row>
    <row r="148" spans="2:4" x14ac:dyDescent="0.2">
      <c r="B148" s="20" t="s">
        <v>208</v>
      </c>
      <c r="C148" s="29" t="s">
        <v>209</v>
      </c>
      <c r="D148" s="78">
        <v>3000000</v>
      </c>
    </row>
    <row r="149" spans="2:4" x14ac:dyDescent="0.2">
      <c r="B149" s="27">
        <v>24</v>
      </c>
      <c r="C149" s="37" t="s">
        <v>210</v>
      </c>
      <c r="D149" s="73">
        <f t="shared" ref="D149" si="34">+D150+D152</f>
        <v>2300000</v>
      </c>
    </row>
    <row r="150" spans="2:4" ht="25.5" x14ac:dyDescent="0.2">
      <c r="B150" s="22">
        <v>241</v>
      </c>
      <c r="C150" s="74" t="s">
        <v>211</v>
      </c>
      <c r="D150" s="99">
        <f t="shared" ref="D150" si="35">+D151</f>
        <v>1000000</v>
      </c>
    </row>
    <row r="151" spans="2:4" x14ac:dyDescent="0.2">
      <c r="B151" s="20" t="s">
        <v>212</v>
      </c>
      <c r="C151" s="29" t="s">
        <v>213</v>
      </c>
      <c r="D151" s="78">
        <v>1000000</v>
      </c>
    </row>
    <row r="152" spans="2:4" ht="25.5" x14ac:dyDescent="0.2">
      <c r="B152" s="22">
        <v>247</v>
      </c>
      <c r="C152" s="26" t="s">
        <v>214</v>
      </c>
      <c r="D152" s="88">
        <f t="shared" ref="D152" si="36">+D153</f>
        <v>1300000</v>
      </c>
    </row>
    <row r="153" spans="2:4" ht="18.75" customHeight="1" x14ac:dyDescent="0.2">
      <c r="B153" s="30" t="s">
        <v>215</v>
      </c>
      <c r="C153" s="79" t="s">
        <v>216</v>
      </c>
      <c r="D153" s="78">
        <v>1300000</v>
      </c>
    </row>
    <row r="154" spans="2:4" ht="16.5" customHeight="1" x14ac:dyDescent="0.2">
      <c r="B154" s="27">
        <v>26</v>
      </c>
      <c r="C154" s="37" t="s">
        <v>217</v>
      </c>
      <c r="D154" s="73">
        <f>+D155+D160+D163+D166+D169</f>
        <v>50761669</v>
      </c>
    </row>
    <row r="155" spans="2:4" x14ac:dyDescent="0.2">
      <c r="B155" s="22">
        <v>261</v>
      </c>
      <c r="C155" s="26" t="s">
        <v>218</v>
      </c>
      <c r="D155" s="88">
        <f t="shared" ref="D155" si="37">+D156+D157+D158+D159</f>
        <v>9881669</v>
      </c>
    </row>
    <row r="156" spans="2:4" x14ac:dyDescent="0.2">
      <c r="B156" s="20" t="s">
        <v>219</v>
      </c>
      <c r="C156" s="29" t="s">
        <v>273</v>
      </c>
      <c r="D156" s="78">
        <v>1000000</v>
      </c>
    </row>
    <row r="157" spans="2:4" ht="15.75" customHeight="1" x14ac:dyDescent="0.2">
      <c r="B157" s="20" t="s">
        <v>220</v>
      </c>
      <c r="C157" s="66" t="s">
        <v>280</v>
      </c>
      <c r="D157" s="78">
        <v>7881669</v>
      </c>
    </row>
    <row r="158" spans="2:4" x14ac:dyDescent="0.2">
      <c r="B158" s="20" t="s">
        <v>221</v>
      </c>
      <c r="C158" s="29" t="s">
        <v>222</v>
      </c>
      <c r="D158" s="78">
        <v>500000</v>
      </c>
    </row>
    <row r="159" spans="2:4" x14ac:dyDescent="0.2">
      <c r="B159" s="20" t="s">
        <v>223</v>
      </c>
      <c r="C159" s="29" t="s">
        <v>224</v>
      </c>
      <c r="D159" s="78">
        <v>500000</v>
      </c>
    </row>
    <row r="160" spans="2:4" ht="25.5" x14ac:dyDescent="0.2">
      <c r="B160" s="22">
        <v>262</v>
      </c>
      <c r="C160" s="74" t="s">
        <v>278</v>
      </c>
      <c r="D160" s="88">
        <f t="shared" ref="D160" si="38">+D161+D162</f>
        <v>100000</v>
      </c>
    </row>
    <row r="161" spans="2:4" x14ac:dyDescent="0.2">
      <c r="B161" s="20" t="s">
        <v>225</v>
      </c>
      <c r="C161" s="29" t="s">
        <v>226</v>
      </c>
      <c r="D161" s="78">
        <v>50000</v>
      </c>
    </row>
    <row r="162" spans="2:4" ht="19.5" customHeight="1" x14ac:dyDescent="0.2">
      <c r="B162" s="20" t="s">
        <v>227</v>
      </c>
      <c r="C162" s="66" t="s">
        <v>228</v>
      </c>
      <c r="D162" s="78">
        <v>50000</v>
      </c>
    </row>
    <row r="163" spans="2:4" ht="25.5" x14ac:dyDescent="0.2">
      <c r="B163" s="22">
        <v>264</v>
      </c>
      <c r="C163" s="26" t="s">
        <v>229</v>
      </c>
      <c r="D163" s="88">
        <f t="shared" ref="D163" si="39">+D164+D165</f>
        <v>10500000</v>
      </c>
    </row>
    <row r="164" spans="2:4" ht="18.75" customHeight="1" x14ac:dyDescent="0.2">
      <c r="B164" s="30" t="s">
        <v>230</v>
      </c>
      <c r="C164" s="32" t="s">
        <v>231</v>
      </c>
      <c r="D164" s="78">
        <v>10000000</v>
      </c>
    </row>
    <row r="165" spans="2:4" ht="16.5" customHeight="1" x14ac:dyDescent="0.2">
      <c r="B165" s="30" t="s">
        <v>232</v>
      </c>
      <c r="C165" s="32" t="s">
        <v>233</v>
      </c>
      <c r="D165" s="78">
        <v>500000</v>
      </c>
    </row>
    <row r="166" spans="2:4" x14ac:dyDescent="0.2">
      <c r="B166" s="22">
        <v>265</v>
      </c>
      <c r="C166" s="26" t="s">
        <v>234</v>
      </c>
      <c r="D166" s="88">
        <f t="shared" ref="D166" si="40">+D167+D168</f>
        <v>3500000</v>
      </c>
    </row>
    <row r="167" spans="2:4" ht="25.5" x14ac:dyDescent="0.2">
      <c r="B167" s="30" t="s">
        <v>235</v>
      </c>
      <c r="C167" s="32" t="s">
        <v>236</v>
      </c>
      <c r="D167" s="78">
        <v>3000000</v>
      </c>
    </row>
    <row r="168" spans="2:4" ht="25.5" x14ac:dyDescent="0.2">
      <c r="B168" s="30" t="s">
        <v>237</v>
      </c>
      <c r="C168" s="32" t="s">
        <v>238</v>
      </c>
      <c r="D168" s="78">
        <v>500000</v>
      </c>
    </row>
    <row r="169" spans="2:4" x14ac:dyDescent="0.2">
      <c r="B169" s="22">
        <v>268</v>
      </c>
      <c r="C169" s="26" t="s">
        <v>239</v>
      </c>
      <c r="D169" s="88">
        <f t="shared" ref="D169" si="41">+D170</f>
        <v>26780000</v>
      </c>
    </row>
    <row r="170" spans="2:4" ht="18" customHeight="1" x14ac:dyDescent="0.2">
      <c r="B170" s="30" t="s">
        <v>240</v>
      </c>
      <c r="C170" s="32" t="s">
        <v>241</v>
      </c>
      <c r="D170" s="78">
        <v>26780000</v>
      </c>
    </row>
    <row r="171" spans="2:4" x14ac:dyDescent="0.2">
      <c r="B171" s="38"/>
      <c r="C171" s="39"/>
      <c r="D171" s="91"/>
    </row>
    <row r="172" spans="2:4" ht="22.5" customHeight="1" x14ac:dyDescent="0.2">
      <c r="B172" s="40"/>
      <c r="C172" s="96" t="s">
        <v>242</v>
      </c>
      <c r="D172" s="91">
        <f>+D14+D48+D94+D149+D154</f>
        <v>799481669</v>
      </c>
    </row>
    <row r="173" spans="2:4" x14ac:dyDescent="0.2">
      <c r="B173" s="41"/>
      <c r="C173" s="42"/>
      <c r="D173" s="72"/>
    </row>
    <row r="174" spans="2:4" ht="38.25" x14ac:dyDescent="0.2">
      <c r="B174" s="6" t="s">
        <v>243</v>
      </c>
      <c r="C174" s="43" t="s">
        <v>244</v>
      </c>
      <c r="D174" s="72">
        <f>+D175</f>
        <v>20450000</v>
      </c>
    </row>
    <row r="175" spans="2:4" ht="25.5" x14ac:dyDescent="0.2">
      <c r="B175" s="44" t="s">
        <v>245</v>
      </c>
      <c r="C175" s="45" t="s">
        <v>246</v>
      </c>
      <c r="D175" s="88">
        <f>+D176+D185</f>
        <v>20450000</v>
      </c>
    </row>
    <row r="176" spans="2:4" x14ac:dyDescent="0.2">
      <c r="B176" s="8">
        <v>21</v>
      </c>
      <c r="C176" s="46" t="s">
        <v>5</v>
      </c>
      <c r="D176" s="73">
        <f t="shared" ref="D176" si="42">+D177+D181</f>
        <v>19450000</v>
      </c>
    </row>
    <row r="177" spans="2:4" x14ac:dyDescent="0.2">
      <c r="B177" s="10" t="s">
        <v>247</v>
      </c>
      <c r="C177" s="47" t="s">
        <v>6</v>
      </c>
      <c r="D177" s="88">
        <f t="shared" ref="D177" si="43">+D178</f>
        <v>16800000</v>
      </c>
    </row>
    <row r="178" spans="2:4" x14ac:dyDescent="0.2">
      <c r="B178" s="12" t="s">
        <v>248</v>
      </c>
      <c r="C178" s="18" t="s">
        <v>7</v>
      </c>
      <c r="D178" s="89">
        <f t="shared" ref="D178" si="44">+D179+D180</f>
        <v>16800000</v>
      </c>
    </row>
    <row r="179" spans="2:4" x14ac:dyDescent="0.2">
      <c r="B179" s="14" t="s">
        <v>8</v>
      </c>
      <c r="C179" s="17" t="s">
        <v>9</v>
      </c>
      <c r="D179" s="78">
        <v>15500000</v>
      </c>
    </row>
    <row r="180" spans="2:4" x14ac:dyDescent="0.2">
      <c r="B180" s="14" t="s">
        <v>249</v>
      </c>
      <c r="C180" s="17" t="s">
        <v>18</v>
      </c>
      <c r="D180" s="78">
        <v>1300000</v>
      </c>
    </row>
    <row r="181" spans="2:4" x14ac:dyDescent="0.2">
      <c r="B181" s="22" t="s">
        <v>250</v>
      </c>
      <c r="C181" s="26" t="s">
        <v>44</v>
      </c>
      <c r="D181" s="88">
        <f t="shared" ref="D181" si="45">SUM(D182:D184)</f>
        <v>2650000</v>
      </c>
    </row>
    <row r="182" spans="2:4" x14ac:dyDescent="0.2">
      <c r="B182" s="20" t="s">
        <v>45</v>
      </c>
      <c r="C182" s="21" t="s">
        <v>46</v>
      </c>
      <c r="D182" s="78">
        <v>1300000</v>
      </c>
    </row>
    <row r="183" spans="2:4" x14ac:dyDescent="0.2">
      <c r="B183" s="20" t="s">
        <v>47</v>
      </c>
      <c r="C183" s="21" t="s">
        <v>48</v>
      </c>
      <c r="D183" s="78">
        <v>1200000</v>
      </c>
    </row>
    <row r="184" spans="2:4" x14ac:dyDescent="0.2">
      <c r="B184" s="20" t="s">
        <v>49</v>
      </c>
      <c r="C184" s="21" t="s">
        <v>50</v>
      </c>
      <c r="D184" s="78">
        <v>150000</v>
      </c>
    </row>
    <row r="185" spans="2:4" x14ac:dyDescent="0.2">
      <c r="B185" s="95">
        <v>22</v>
      </c>
      <c r="C185" s="28" t="s">
        <v>51</v>
      </c>
      <c r="D185" s="73">
        <f>+D186</f>
        <v>1000000</v>
      </c>
    </row>
    <row r="186" spans="2:4" x14ac:dyDescent="0.2">
      <c r="B186" s="22">
        <v>225</v>
      </c>
      <c r="C186" s="23" t="s">
        <v>84</v>
      </c>
      <c r="D186" s="88">
        <f>+D187</f>
        <v>1000000</v>
      </c>
    </row>
    <row r="187" spans="2:4" ht="18" customHeight="1" x14ac:dyDescent="0.2">
      <c r="B187" s="30" t="s">
        <v>89</v>
      </c>
      <c r="C187" s="32" t="s">
        <v>292</v>
      </c>
      <c r="D187" s="78">
        <v>1000000</v>
      </c>
    </row>
    <row r="188" spans="2:4" ht="10.5" customHeight="1" x14ac:dyDescent="0.2">
      <c r="B188" s="48"/>
      <c r="C188" s="49"/>
      <c r="D188" s="91"/>
    </row>
    <row r="189" spans="2:4" ht="25.5" x14ac:dyDescent="0.2">
      <c r="B189" s="40"/>
      <c r="C189" s="50" t="s">
        <v>251</v>
      </c>
      <c r="D189" s="91">
        <f t="shared" ref="D189" si="46">+D174</f>
        <v>20450000</v>
      </c>
    </row>
    <row r="190" spans="2:4" x14ac:dyDescent="0.2">
      <c r="B190" s="41"/>
      <c r="C190" s="42"/>
      <c r="D190" s="72"/>
    </row>
    <row r="191" spans="2:4" ht="25.5" x14ac:dyDescent="0.2">
      <c r="B191" s="6" t="s">
        <v>252</v>
      </c>
      <c r="C191" s="43" t="s">
        <v>253</v>
      </c>
      <c r="D191" s="72">
        <f>+D192</f>
        <v>120850000</v>
      </c>
    </row>
    <row r="192" spans="2:4" ht="28.5" customHeight="1" x14ac:dyDescent="0.2">
      <c r="B192" s="44" t="s">
        <v>245</v>
      </c>
      <c r="C192" s="85" t="s">
        <v>254</v>
      </c>
      <c r="D192" s="88">
        <f>+D193+D202</f>
        <v>120850000</v>
      </c>
    </row>
    <row r="193" spans="2:4" x14ac:dyDescent="0.2">
      <c r="B193" s="8">
        <v>2.1</v>
      </c>
      <c r="C193" s="46" t="s">
        <v>5</v>
      </c>
      <c r="D193" s="73">
        <f>+D194+D198</f>
        <v>106850000</v>
      </c>
    </row>
    <row r="194" spans="2:4" x14ac:dyDescent="0.2">
      <c r="B194" s="10" t="s">
        <v>247</v>
      </c>
      <c r="C194" s="47" t="s">
        <v>6</v>
      </c>
      <c r="D194" s="88">
        <f t="shared" ref="D194" si="47">+D195+D197</f>
        <v>93500000</v>
      </c>
    </row>
    <row r="195" spans="2:4" x14ac:dyDescent="0.2">
      <c r="B195" s="12" t="s">
        <v>248</v>
      </c>
      <c r="C195" s="18" t="s">
        <v>7</v>
      </c>
      <c r="D195" s="89">
        <f t="shared" ref="D195" si="48">+D196</f>
        <v>86500000</v>
      </c>
    </row>
    <row r="196" spans="2:4" x14ac:dyDescent="0.2">
      <c r="B196" s="14" t="s">
        <v>8</v>
      </c>
      <c r="C196" s="17" t="s">
        <v>9</v>
      </c>
      <c r="D196" s="78">
        <v>86500000</v>
      </c>
    </row>
    <row r="197" spans="2:4" x14ac:dyDescent="0.2">
      <c r="B197" s="14" t="s">
        <v>249</v>
      </c>
      <c r="C197" s="17" t="s">
        <v>18</v>
      </c>
      <c r="D197" s="78">
        <v>7000000</v>
      </c>
    </row>
    <row r="198" spans="2:4" x14ac:dyDescent="0.2">
      <c r="B198" s="22" t="s">
        <v>250</v>
      </c>
      <c r="C198" s="26" t="s">
        <v>44</v>
      </c>
      <c r="D198" s="88">
        <f t="shared" ref="D198" si="49">+D199+D200+D201</f>
        <v>13350000</v>
      </c>
    </row>
    <row r="199" spans="2:4" x14ac:dyDescent="0.2">
      <c r="B199" s="20" t="s">
        <v>45</v>
      </c>
      <c r="C199" s="21" t="s">
        <v>46</v>
      </c>
      <c r="D199" s="78">
        <v>6000000</v>
      </c>
    </row>
    <row r="200" spans="2:4" x14ac:dyDescent="0.2">
      <c r="B200" s="20" t="s">
        <v>47</v>
      </c>
      <c r="C200" s="21" t="s">
        <v>48</v>
      </c>
      <c r="D200" s="78">
        <v>6500000</v>
      </c>
    </row>
    <row r="201" spans="2:4" x14ac:dyDescent="0.2">
      <c r="B201" s="20" t="s">
        <v>49</v>
      </c>
      <c r="C201" s="21" t="s">
        <v>50</v>
      </c>
      <c r="D201" s="78">
        <v>850000</v>
      </c>
    </row>
    <row r="202" spans="2:4" x14ac:dyDescent="0.2">
      <c r="B202" s="95">
        <v>22</v>
      </c>
      <c r="C202" s="28" t="s">
        <v>51</v>
      </c>
      <c r="D202" s="73">
        <f>+D203</f>
        <v>14000000</v>
      </c>
    </row>
    <row r="203" spans="2:4" x14ac:dyDescent="0.2">
      <c r="B203" s="22">
        <v>222</v>
      </c>
      <c r="C203" s="23" t="s">
        <v>69</v>
      </c>
      <c r="D203" s="88">
        <f t="shared" ref="D203" si="50">+D204+D205</f>
        <v>14000000</v>
      </c>
    </row>
    <row r="204" spans="2:4" x14ac:dyDescent="0.2">
      <c r="B204" s="30" t="s">
        <v>70</v>
      </c>
      <c r="C204" s="21" t="s">
        <v>71</v>
      </c>
      <c r="D204" s="78">
        <v>13000000</v>
      </c>
    </row>
    <row r="205" spans="2:4" x14ac:dyDescent="0.2">
      <c r="B205" s="30" t="s">
        <v>72</v>
      </c>
      <c r="C205" s="21" t="s">
        <v>73</v>
      </c>
      <c r="D205" s="78">
        <v>1000000</v>
      </c>
    </row>
    <row r="206" spans="2:4" x14ac:dyDescent="0.2">
      <c r="B206" s="40"/>
      <c r="C206" s="49"/>
      <c r="D206" s="91"/>
    </row>
    <row r="207" spans="2:4" ht="25.5" x14ac:dyDescent="0.2">
      <c r="B207" s="40"/>
      <c r="C207" s="51" t="s">
        <v>255</v>
      </c>
      <c r="D207" s="91">
        <f>+D194+D198+D202</f>
        <v>120850000</v>
      </c>
    </row>
    <row r="208" spans="2:4" x14ac:dyDescent="0.2">
      <c r="B208" s="41"/>
      <c r="C208" s="42"/>
      <c r="D208" s="72"/>
    </row>
    <row r="209" spans="2:4" ht="46.5" customHeight="1" x14ac:dyDescent="0.2">
      <c r="B209" s="6" t="s">
        <v>256</v>
      </c>
      <c r="C209" s="52" t="s">
        <v>257</v>
      </c>
      <c r="D209" s="72">
        <f>+D210</f>
        <v>11100000</v>
      </c>
    </row>
    <row r="210" spans="2:4" ht="25.5" x14ac:dyDescent="0.2">
      <c r="B210" s="53" t="s">
        <v>245</v>
      </c>
      <c r="C210" s="54" t="s">
        <v>258</v>
      </c>
      <c r="D210" s="100">
        <f>+D211+D220+D224</f>
        <v>11100000</v>
      </c>
    </row>
    <row r="211" spans="2:4" x14ac:dyDescent="0.2">
      <c r="B211" s="8">
        <v>2.1</v>
      </c>
      <c r="C211" s="46" t="s">
        <v>5</v>
      </c>
      <c r="D211" s="73">
        <f>+D212+D216</f>
        <v>4900000</v>
      </c>
    </row>
    <row r="212" spans="2:4" x14ac:dyDescent="0.2">
      <c r="B212" s="10" t="s">
        <v>247</v>
      </c>
      <c r="C212" s="47" t="s">
        <v>6</v>
      </c>
      <c r="D212" s="88">
        <f t="shared" ref="D212" si="51">+D213</f>
        <v>4200000</v>
      </c>
    </row>
    <row r="213" spans="2:4" x14ac:dyDescent="0.2">
      <c r="B213" s="12" t="s">
        <v>248</v>
      </c>
      <c r="C213" s="18" t="s">
        <v>7</v>
      </c>
      <c r="D213" s="89">
        <f t="shared" ref="D213" si="52">+D214+D215</f>
        <v>4200000</v>
      </c>
    </row>
    <row r="214" spans="2:4" x14ac:dyDescent="0.2">
      <c r="B214" s="14" t="s">
        <v>8</v>
      </c>
      <c r="C214" s="17" t="s">
        <v>9</v>
      </c>
      <c r="D214" s="78">
        <v>3700000</v>
      </c>
    </row>
    <row r="215" spans="2:4" x14ac:dyDescent="0.2">
      <c r="B215" s="14" t="s">
        <v>249</v>
      </c>
      <c r="C215" s="17" t="s">
        <v>18</v>
      </c>
      <c r="D215" s="78">
        <v>500000</v>
      </c>
    </row>
    <row r="216" spans="2:4" x14ac:dyDescent="0.2">
      <c r="B216" s="22" t="s">
        <v>250</v>
      </c>
      <c r="C216" s="26" t="s">
        <v>44</v>
      </c>
      <c r="D216" s="88">
        <f t="shared" ref="D216" si="53">+D217+D218+D219</f>
        <v>700000</v>
      </c>
    </row>
    <row r="217" spans="2:4" x14ac:dyDescent="0.2">
      <c r="B217" s="20" t="s">
        <v>45</v>
      </c>
      <c r="C217" s="21" t="s">
        <v>46</v>
      </c>
      <c r="D217" s="78">
        <v>300000</v>
      </c>
    </row>
    <row r="218" spans="2:4" x14ac:dyDescent="0.2">
      <c r="B218" s="20" t="s">
        <v>47</v>
      </c>
      <c r="C218" s="21" t="s">
        <v>48</v>
      </c>
      <c r="D218" s="78">
        <v>350000</v>
      </c>
    </row>
    <row r="219" spans="2:4" x14ac:dyDescent="0.2">
      <c r="B219" s="20" t="s">
        <v>49</v>
      </c>
      <c r="C219" s="21" t="s">
        <v>50</v>
      </c>
      <c r="D219" s="78">
        <v>50000</v>
      </c>
    </row>
    <row r="220" spans="2:4" ht="18" customHeight="1" x14ac:dyDescent="0.2">
      <c r="B220" s="95">
        <v>22</v>
      </c>
      <c r="C220" s="28" t="s">
        <v>51</v>
      </c>
      <c r="D220" s="73">
        <f t="shared" ref="D220:D222" si="54">+D221</f>
        <v>5000000</v>
      </c>
    </row>
    <row r="221" spans="2:4" ht="25.5" x14ac:dyDescent="0.2">
      <c r="B221" s="22">
        <v>228</v>
      </c>
      <c r="C221" s="26" t="s">
        <v>104</v>
      </c>
      <c r="D221" s="88">
        <f>+D222</f>
        <v>5000000</v>
      </c>
    </row>
    <row r="222" spans="2:4" x14ac:dyDescent="0.2">
      <c r="B222" s="33">
        <v>2287</v>
      </c>
      <c r="C222" s="34" t="s">
        <v>111</v>
      </c>
      <c r="D222" s="89">
        <f t="shared" si="54"/>
        <v>5000000</v>
      </c>
    </row>
    <row r="223" spans="2:4" x14ac:dyDescent="0.2">
      <c r="B223" s="20" t="s">
        <v>114</v>
      </c>
      <c r="C223" s="21" t="s">
        <v>115</v>
      </c>
      <c r="D223" s="78">
        <v>5000000</v>
      </c>
    </row>
    <row r="224" spans="2:4" x14ac:dyDescent="0.2">
      <c r="B224" s="27">
        <v>2.4</v>
      </c>
      <c r="C224" s="37" t="s">
        <v>210</v>
      </c>
      <c r="D224" s="73">
        <f>+D225</f>
        <v>1200000</v>
      </c>
    </row>
    <row r="225" spans="2:9" ht="27" customHeight="1" x14ac:dyDescent="0.2">
      <c r="B225" s="24" t="s">
        <v>259</v>
      </c>
      <c r="C225" s="86" t="s">
        <v>211</v>
      </c>
      <c r="D225" s="89">
        <f>SUM(D226:D227)</f>
        <v>1200000</v>
      </c>
    </row>
    <row r="226" spans="2:9" x14ac:dyDescent="0.2">
      <c r="B226" s="20" t="s">
        <v>212</v>
      </c>
      <c r="C226" s="29" t="s">
        <v>260</v>
      </c>
      <c r="D226" s="78">
        <v>500000</v>
      </c>
    </row>
    <row r="227" spans="2:9" ht="25.5" x14ac:dyDescent="0.2">
      <c r="B227" s="20" t="s">
        <v>261</v>
      </c>
      <c r="C227" s="29" t="s">
        <v>262</v>
      </c>
      <c r="D227" s="78">
        <v>700000</v>
      </c>
    </row>
    <row r="228" spans="2:9" x14ac:dyDescent="0.2">
      <c r="B228" s="48"/>
      <c r="C228" s="49"/>
      <c r="D228" s="91"/>
    </row>
    <row r="229" spans="2:9" ht="17.25" customHeight="1" x14ac:dyDescent="0.2">
      <c r="B229" s="55" t="s">
        <v>256</v>
      </c>
      <c r="C229" s="51" t="s">
        <v>263</v>
      </c>
      <c r="D229" s="91">
        <f t="shared" ref="D229" si="55">+D211</f>
        <v>4900000</v>
      </c>
    </row>
    <row r="230" spans="2:9" x14ac:dyDescent="0.2">
      <c r="B230" s="56"/>
      <c r="C230" s="57"/>
      <c r="D230" s="92"/>
    </row>
    <row r="231" spans="2:9" x14ac:dyDescent="0.2">
      <c r="B231" s="58"/>
      <c r="C231" s="59" t="s">
        <v>264</v>
      </c>
      <c r="D231" s="101">
        <f>+D13+D174+D191+D209</f>
        <v>951881669</v>
      </c>
    </row>
    <row r="232" spans="2:9" s="70" customFormat="1" x14ac:dyDescent="0.2">
      <c r="B232" s="67"/>
      <c r="C232" s="68"/>
      <c r="D232" s="69"/>
      <c r="E232" s="94"/>
      <c r="F232" s="94"/>
      <c r="G232" s="94"/>
      <c r="H232" s="94"/>
      <c r="I232" s="94"/>
    </row>
    <row r="233" spans="2:9" s="70" customFormat="1" x14ac:dyDescent="0.2">
      <c r="B233" s="67"/>
      <c r="C233" s="68"/>
      <c r="D233" s="69"/>
      <c r="E233" s="94"/>
      <c r="F233" s="94"/>
      <c r="G233" s="94"/>
      <c r="H233" s="94"/>
      <c r="I233" s="94"/>
    </row>
    <row r="234" spans="2:9" s="70" customFormat="1" x14ac:dyDescent="0.2">
      <c r="B234" s="102" t="s">
        <v>294</v>
      </c>
      <c r="C234" s="103"/>
      <c r="D234" s="82" t="s">
        <v>299</v>
      </c>
      <c r="E234" s="103"/>
      <c r="F234" s="94"/>
      <c r="G234" s="94"/>
      <c r="H234" s="94"/>
      <c r="I234" s="94"/>
    </row>
    <row r="235" spans="2:9" s="70" customFormat="1" x14ac:dyDescent="0.2">
      <c r="B235" s="104" t="s">
        <v>281</v>
      </c>
      <c r="C235" s="105"/>
      <c r="D235" s="83" t="s">
        <v>293</v>
      </c>
      <c r="E235" s="105"/>
      <c r="F235" s="94"/>
      <c r="G235" s="94"/>
      <c r="H235" s="94"/>
      <c r="I235" s="94"/>
    </row>
    <row r="236" spans="2:9" ht="18.75" customHeight="1" x14ac:dyDescent="0.2">
      <c r="B236" s="106" t="s">
        <v>282</v>
      </c>
      <c r="C236" s="64"/>
      <c r="D236" s="84" t="s">
        <v>287</v>
      </c>
      <c r="E236" s="64"/>
    </row>
    <row r="237" spans="2:9" ht="17.25" customHeight="1" x14ac:dyDescent="0.2">
      <c r="B237" s="62" t="s">
        <v>265</v>
      </c>
      <c r="D237" s="107"/>
    </row>
    <row r="238" spans="2:9" ht="22.5" customHeight="1" x14ac:dyDescent="0.2">
      <c r="B238" s="64"/>
      <c r="C238" s="81"/>
      <c r="D238" s="61"/>
    </row>
    <row r="239" spans="2:9" ht="26.25" customHeight="1" x14ac:dyDescent="0.2">
      <c r="B239" s="62"/>
      <c r="C239" s="84"/>
      <c r="D239" s="63"/>
    </row>
  </sheetData>
  <mergeCells count="4">
    <mergeCell ref="B6:D6"/>
    <mergeCell ref="B7:D7"/>
    <mergeCell ref="B8:D8"/>
    <mergeCell ref="B9:D9"/>
  </mergeCells>
  <pageMargins left="0.7" right="0.7" top="0.75" bottom="0.75" header="0.3" footer="0.3"/>
  <pageSetup paperSize="9" orientation="portrait" horizontalDpi="4294967295" verticalDpi="4294967295" r:id="rId1"/>
  <ignoredErrors>
    <ignoredError sqref="B191:B192 B209:B21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Transparencia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Ariel Polanco Diaz</dc:creator>
  <cp:lastModifiedBy>Deysis Esther Matos Ferreras</cp:lastModifiedBy>
  <cp:lastPrinted>2022-08-05T20:09:20Z</cp:lastPrinted>
  <dcterms:created xsi:type="dcterms:W3CDTF">2022-03-25T14:12:00Z</dcterms:created>
  <dcterms:modified xsi:type="dcterms:W3CDTF">2023-01-17T18:17:46Z</dcterms:modified>
</cp:coreProperties>
</file>