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AppData\Local\Microsoft\Windows\INetCache\Content.Outlook\005VJ3MI\"/>
    </mc:Choice>
  </mc:AlternateContent>
  <bookViews>
    <workbookView xWindow="0" yWindow="0" windowWidth="28800" windowHeight="12180" firstSheet="1" activeTab="1"/>
  </bookViews>
  <sheets>
    <sheet name="Modificación ultimo" sheetId="23" state="hidden" r:id="rId1"/>
    <sheet name="Presupuesto 2026" sheetId="22" r:id="rId2"/>
  </sheets>
  <definedNames>
    <definedName name="_xlnm._FilterDatabase" localSheetId="1" hidden="1">'Presupuesto 2026'!#REF!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6" i="23" l="1"/>
  <c r="G335" i="23"/>
  <c r="F335" i="23"/>
  <c r="E335" i="23"/>
  <c r="G334" i="23"/>
  <c r="G333" i="23"/>
  <c r="G332" i="23"/>
  <c r="G331" i="23" s="1"/>
  <c r="F331" i="23"/>
  <c r="E331" i="23"/>
  <c r="G330" i="23"/>
  <c r="G329" i="23" s="1"/>
  <c r="F329" i="23"/>
  <c r="E329" i="23"/>
  <c r="G328" i="23"/>
  <c r="G327" i="23" s="1"/>
  <c r="F327" i="23"/>
  <c r="E327" i="23"/>
  <c r="G326" i="23"/>
  <c r="G325" i="23"/>
  <c r="F325" i="23"/>
  <c r="E325" i="23"/>
  <c r="G324" i="23"/>
  <c r="G323" i="23" s="1"/>
  <c r="F323" i="23"/>
  <c r="F322" i="23" s="1"/>
  <c r="F321" i="23" s="1"/>
  <c r="F320" i="23" s="1"/>
  <c r="F319" i="23" s="1"/>
  <c r="F337" i="23" s="1"/>
  <c r="E323" i="23"/>
  <c r="E322" i="23" s="1"/>
  <c r="E321" i="23" s="1"/>
  <c r="E320" i="23" s="1"/>
  <c r="E319" i="23" s="1"/>
  <c r="E337" i="23" s="1"/>
  <c r="G315" i="23"/>
  <c r="G314" i="23"/>
  <c r="G313" i="23" s="1"/>
  <c r="G312" i="23" s="1"/>
  <c r="F313" i="23"/>
  <c r="F312" i="23" s="1"/>
  <c r="E313" i="23"/>
  <c r="E312" i="23" s="1"/>
  <c r="D312" i="23"/>
  <c r="G311" i="23"/>
  <c r="G310" i="23"/>
  <c r="F310" i="23"/>
  <c r="F309" i="23" s="1"/>
  <c r="E310" i="23"/>
  <c r="E309" i="23" s="1"/>
  <c r="G309" i="23"/>
  <c r="G308" i="23"/>
  <c r="G307" i="23"/>
  <c r="G305" i="23" s="1"/>
  <c r="G306" i="23"/>
  <c r="F305" i="23"/>
  <c r="E305" i="23"/>
  <c r="G304" i="23"/>
  <c r="G303" i="23"/>
  <c r="F303" i="23"/>
  <c r="E303" i="23"/>
  <c r="G302" i="23"/>
  <c r="G301" i="23"/>
  <c r="F301" i="23"/>
  <c r="E301" i="23"/>
  <c r="G300" i="23"/>
  <c r="G299" i="23" s="1"/>
  <c r="F299" i="23"/>
  <c r="E299" i="23"/>
  <c r="E296" i="23" s="1"/>
  <c r="E295" i="23" s="1"/>
  <c r="E294" i="23" s="1"/>
  <c r="E293" i="23" s="1"/>
  <c r="E317" i="23" s="1"/>
  <c r="G298" i="23"/>
  <c r="G297" i="23"/>
  <c r="F297" i="23"/>
  <c r="F296" i="23" s="1"/>
  <c r="F295" i="23" s="1"/>
  <c r="E297" i="23"/>
  <c r="G289" i="23"/>
  <c r="G288" i="23" s="1"/>
  <c r="E289" i="23"/>
  <c r="F288" i="23"/>
  <c r="E288" i="23"/>
  <c r="G287" i="23"/>
  <c r="G286" i="23"/>
  <c r="G285" i="23"/>
  <c r="G284" i="23" s="1"/>
  <c r="G283" i="23" s="1"/>
  <c r="F285" i="23"/>
  <c r="F284" i="23" s="1"/>
  <c r="F283" i="23" s="1"/>
  <c r="E285" i="23"/>
  <c r="E284" i="23"/>
  <c r="E283" i="23" s="1"/>
  <c r="G282" i="23"/>
  <c r="G281" i="23"/>
  <c r="G280" i="23"/>
  <c r="G279" i="23"/>
  <c r="F279" i="23"/>
  <c r="E279" i="23"/>
  <c r="G278" i="23"/>
  <c r="G277" i="23"/>
  <c r="G276" i="23"/>
  <c r="G275" i="23" s="1"/>
  <c r="F275" i="23"/>
  <c r="E275" i="23"/>
  <c r="G274" i="23"/>
  <c r="G273" i="23" s="1"/>
  <c r="F273" i="23"/>
  <c r="G272" i="23"/>
  <c r="G271" i="23" s="1"/>
  <c r="F271" i="23"/>
  <c r="E271" i="23"/>
  <c r="F270" i="23"/>
  <c r="E270" i="23"/>
  <c r="F269" i="23"/>
  <c r="E269" i="23"/>
  <c r="G263" i="23"/>
  <c r="G262" i="23"/>
  <c r="F262" i="23"/>
  <c r="E262" i="23"/>
  <c r="G261" i="23"/>
  <c r="F261" i="23"/>
  <c r="E261" i="23"/>
  <c r="G260" i="23"/>
  <c r="G259" i="23" s="1"/>
  <c r="F259" i="23"/>
  <c r="E259" i="23"/>
  <c r="G258" i="23"/>
  <c r="G257" i="23"/>
  <c r="G256" i="23"/>
  <c r="G255" i="23" s="1"/>
  <c r="F255" i="23"/>
  <c r="E255" i="23"/>
  <c r="G254" i="23"/>
  <c r="G253" i="23"/>
  <c r="F253" i="23"/>
  <c r="E253" i="23"/>
  <c r="E246" i="23" s="1"/>
  <c r="E245" i="23" s="1"/>
  <c r="E244" i="23" s="1"/>
  <c r="E243" i="23" s="1"/>
  <c r="E265" i="23" s="1"/>
  <c r="G252" i="23"/>
  <c r="G251" i="23"/>
  <c r="F251" i="23"/>
  <c r="F246" i="23" s="1"/>
  <c r="F245" i="23" s="1"/>
  <c r="F244" i="23" s="1"/>
  <c r="F243" i="23" s="1"/>
  <c r="F265" i="23" s="1"/>
  <c r="E251" i="23"/>
  <c r="G250" i="23"/>
  <c r="G249" i="23"/>
  <c r="E249" i="23"/>
  <c r="G248" i="23"/>
  <c r="G247" i="23"/>
  <c r="G246" i="23" s="1"/>
  <c r="F247" i="23"/>
  <c r="E247" i="23"/>
  <c r="G239" i="23"/>
  <c r="G238" i="23"/>
  <c r="G237" i="23"/>
  <c r="F237" i="23"/>
  <c r="E237" i="23"/>
  <c r="G236" i="23"/>
  <c r="G235" i="23"/>
  <c r="G234" i="23"/>
  <c r="F234" i="23"/>
  <c r="E234" i="23"/>
  <c r="G233" i="23"/>
  <c r="G232" i="23"/>
  <c r="G231" i="23" s="1"/>
  <c r="G230" i="23" s="1"/>
  <c r="F231" i="23"/>
  <c r="F230" i="23" s="1"/>
  <c r="E231" i="23"/>
  <c r="E230" i="23" s="1"/>
  <c r="G229" i="23"/>
  <c r="G228" i="23"/>
  <c r="E226" i="23"/>
  <c r="G225" i="23"/>
  <c r="G224" i="23"/>
  <c r="F224" i="23"/>
  <c r="E224" i="23"/>
  <c r="G223" i="23"/>
  <c r="G222" i="23"/>
  <c r="F222" i="23"/>
  <c r="E222" i="23"/>
  <c r="G221" i="23"/>
  <c r="G220" i="23"/>
  <c r="F220" i="23"/>
  <c r="E220" i="23"/>
  <c r="G219" i="23"/>
  <c r="G218" i="23"/>
  <c r="G217" i="23" s="1"/>
  <c r="F218" i="23"/>
  <c r="F217" i="23" s="1"/>
  <c r="E218" i="23"/>
  <c r="E217" i="23"/>
  <c r="E216" i="23" s="1"/>
  <c r="G213" i="23"/>
  <c r="G212" i="23"/>
  <c r="G211" i="23"/>
  <c r="G210" i="23"/>
  <c r="G209" i="23"/>
  <c r="G208" i="23"/>
  <c r="F208" i="23"/>
  <c r="E208" i="23"/>
  <c r="G207" i="23"/>
  <c r="G206" i="23"/>
  <c r="G205" i="23" s="1"/>
  <c r="G204" i="23"/>
  <c r="G203" i="23"/>
  <c r="G202" i="23" s="1"/>
  <c r="F202" i="23"/>
  <c r="E202" i="23"/>
  <c r="G201" i="23"/>
  <c r="G200" i="23"/>
  <c r="G199" i="23"/>
  <c r="G198" i="23"/>
  <c r="G197" i="23"/>
  <c r="F197" i="23"/>
  <c r="F196" i="23" s="1"/>
  <c r="E197" i="23"/>
  <c r="E196" i="23"/>
  <c r="G195" i="23"/>
  <c r="G194" i="23"/>
  <c r="G193" i="23"/>
  <c r="G192" i="23"/>
  <c r="G190" i="23" s="1"/>
  <c r="G189" i="23" s="1"/>
  <c r="G191" i="23"/>
  <c r="F190" i="23"/>
  <c r="E190" i="23"/>
  <c r="F189" i="23"/>
  <c r="E189" i="23"/>
  <c r="G188" i="23"/>
  <c r="G187" i="23"/>
  <c r="G186" i="23"/>
  <c r="G185" i="23"/>
  <c r="G184" i="23"/>
  <c r="G183" i="23"/>
  <c r="G182" i="23"/>
  <c r="G181" i="23"/>
  <c r="G177" i="23" s="1"/>
  <c r="G180" i="23"/>
  <c r="G179" i="23"/>
  <c r="G178" i="23"/>
  <c r="F177" i="23"/>
  <c r="E177" i="23"/>
  <c r="G176" i="23"/>
  <c r="G175" i="23"/>
  <c r="G174" i="23"/>
  <c r="G173" i="23" s="1"/>
  <c r="F173" i="23"/>
  <c r="F168" i="23" s="1"/>
  <c r="E173" i="23"/>
  <c r="E168" i="23" s="1"/>
  <c r="G172" i="23"/>
  <c r="G169" i="23" s="1"/>
  <c r="G168" i="23" s="1"/>
  <c r="G171" i="23"/>
  <c r="G170" i="23"/>
  <c r="F169" i="23"/>
  <c r="E169" i="23"/>
  <c r="G167" i="23"/>
  <c r="G166" i="23"/>
  <c r="F166" i="23"/>
  <c r="E166" i="23"/>
  <c r="G165" i="23"/>
  <c r="G163" i="23" s="1"/>
  <c r="G164" i="23"/>
  <c r="F163" i="23"/>
  <c r="E163" i="23"/>
  <c r="G162" i="23"/>
  <c r="G161" i="23"/>
  <c r="G160" i="23" s="1"/>
  <c r="F160" i="23"/>
  <c r="E160" i="23"/>
  <c r="G159" i="23"/>
  <c r="G158" i="23"/>
  <c r="G157" i="23"/>
  <c r="F156" i="23"/>
  <c r="F151" i="23" s="1"/>
  <c r="F126" i="23" s="1"/>
  <c r="E156" i="23"/>
  <c r="G156" i="23" s="1"/>
  <c r="G155" i="23"/>
  <c r="G154" i="23"/>
  <c r="G153" i="23"/>
  <c r="G152" i="23"/>
  <c r="F152" i="23"/>
  <c r="E152" i="23"/>
  <c r="E151" i="23" s="1"/>
  <c r="E126" i="23" s="1"/>
  <c r="G150" i="23"/>
  <c r="G149" i="23"/>
  <c r="G148" i="23"/>
  <c r="G147" i="23"/>
  <c r="G146" i="23"/>
  <c r="F146" i="23"/>
  <c r="E146" i="23"/>
  <c r="G145" i="23"/>
  <c r="G144" i="23" s="1"/>
  <c r="F144" i="23"/>
  <c r="E144" i="23"/>
  <c r="G143" i="23"/>
  <c r="G142" i="23"/>
  <c r="G141" i="23"/>
  <c r="G140" i="23"/>
  <c r="G138" i="23" s="1"/>
  <c r="G139" i="23"/>
  <c r="F138" i="23"/>
  <c r="E138" i="23"/>
  <c r="G137" i="23"/>
  <c r="G136" i="23"/>
  <c r="G135" i="23"/>
  <c r="G134" i="23"/>
  <c r="G133" i="23" s="1"/>
  <c r="F133" i="23"/>
  <c r="E133" i="23"/>
  <c r="G132" i="23"/>
  <c r="G131" i="23"/>
  <c r="G130" i="23"/>
  <c r="G129" i="23"/>
  <c r="G127" i="23" s="1"/>
  <c r="F129" i="23"/>
  <c r="E129" i="23"/>
  <c r="G128" i="23"/>
  <c r="F127" i="23"/>
  <c r="E127" i="23"/>
  <c r="G125" i="23"/>
  <c r="G123" i="23" s="1"/>
  <c r="G124" i="23"/>
  <c r="F123" i="23"/>
  <c r="F120" i="23" s="1"/>
  <c r="E123" i="23"/>
  <c r="G122" i="23"/>
  <c r="G121" i="23"/>
  <c r="F121" i="23"/>
  <c r="E121" i="23"/>
  <c r="E120" i="23"/>
  <c r="G119" i="23"/>
  <c r="F118" i="23"/>
  <c r="F104" i="23" s="1"/>
  <c r="E118" i="23"/>
  <c r="G118" i="23" s="1"/>
  <c r="G117" i="23"/>
  <c r="G116" i="23"/>
  <c r="G115" i="23"/>
  <c r="G114" i="23"/>
  <c r="G113" i="23"/>
  <c r="F112" i="23"/>
  <c r="G112" i="23" s="1"/>
  <c r="E112" i="23"/>
  <c r="G111" i="23"/>
  <c r="G110" i="23"/>
  <c r="G109" i="23"/>
  <c r="G108" i="23"/>
  <c r="G107" i="23"/>
  <c r="G106" i="23"/>
  <c r="G105" i="23"/>
  <c r="G103" i="23"/>
  <c r="G102" i="23"/>
  <c r="F102" i="23"/>
  <c r="E102" i="23"/>
  <c r="G101" i="23"/>
  <c r="G100" i="23"/>
  <c r="G99" i="23"/>
  <c r="G98" i="23"/>
  <c r="G97" i="23"/>
  <c r="G96" i="23"/>
  <c r="E95" i="23"/>
  <c r="G95" i="23" s="1"/>
  <c r="G94" i="23" s="1"/>
  <c r="F94" i="23"/>
  <c r="G93" i="23"/>
  <c r="G92" i="23"/>
  <c r="G91" i="23"/>
  <c r="G89" i="23" s="1"/>
  <c r="G88" i="23" s="1"/>
  <c r="G90" i="23"/>
  <c r="F89" i="23"/>
  <c r="F88" i="23" s="1"/>
  <c r="E89" i="23"/>
  <c r="G87" i="23"/>
  <c r="G86" i="23"/>
  <c r="G85" i="23"/>
  <c r="G84" i="23"/>
  <c r="F84" i="23"/>
  <c r="E84" i="23"/>
  <c r="G83" i="23"/>
  <c r="G82" i="23"/>
  <c r="G81" i="23"/>
  <c r="G80" i="23"/>
  <c r="G79" i="23"/>
  <c r="G78" i="23"/>
  <c r="G74" i="23" s="1"/>
  <c r="G77" i="23"/>
  <c r="G76" i="23"/>
  <c r="G75" i="23"/>
  <c r="F74" i="23"/>
  <c r="E74" i="23"/>
  <c r="G73" i="23"/>
  <c r="G72" i="23"/>
  <c r="G71" i="23"/>
  <c r="G70" i="23" s="1"/>
  <c r="F70" i="23"/>
  <c r="E70" i="23"/>
  <c r="G69" i="23"/>
  <c r="G67" i="23" s="1"/>
  <c r="G68" i="23"/>
  <c r="F67" i="23"/>
  <c r="E67" i="23"/>
  <c r="G66" i="23"/>
  <c r="G65" i="23"/>
  <c r="G64" i="23"/>
  <c r="F64" i="23"/>
  <c r="E64" i="23"/>
  <c r="G63" i="23"/>
  <c r="G62" i="23"/>
  <c r="G61" i="23"/>
  <c r="G60" i="23"/>
  <c r="G59" i="23"/>
  <c r="G58" i="23"/>
  <c r="G57" i="23"/>
  <c r="G55" i="23" s="1"/>
  <c r="G56" i="23"/>
  <c r="F55" i="23"/>
  <c r="E55" i="23"/>
  <c r="G53" i="23"/>
  <c r="G52" i="23"/>
  <c r="G51" i="23"/>
  <c r="G50" i="23"/>
  <c r="G49" i="23"/>
  <c r="F49" i="23"/>
  <c r="E49" i="23"/>
  <c r="G47" i="23"/>
  <c r="G46" i="23"/>
  <c r="G44" i="23" s="1"/>
  <c r="G42" i="23" s="1"/>
  <c r="G45" i="23"/>
  <c r="F44" i="23"/>
  <c r="F42" i="23" s="1"/>
  <c r="E44" i="23"/>
  <c r="E42" i="23" s="1"/>
  <c r="G41" i="23"/>
  <c r="G40" i="23"/>
  <c r="G39" i="23"/>
  <c r="F39" i="23"/>
  <c r="E39" i="23"/>
  <c r="E35" i="23" s="1"/>
  <c r="G38" i="23"/>
  <c r="G36" i="23" s="1"/>
  <c r="G35" i="23" s="1"/>
  <c r="G37" i="23"/>
  <c r="F36" i="23"/>
  <c r="F35" i="23" s="1"/>
  <c r="E36" i="23"/>
  <c r="G34" i="23"/>
  <c r="G33" i="23"/>
  <c r="G32" i="23"/>
  <c r="G31" i="23"/>
  <c r="F31" i="23"/>
  <c r="E31" i="23"/>
  <c r="E30" i="23" s="1"/>
  <c r="G30" i="23"/>
  <c r="F30" i="23"/>
  <c r="G29" i="23"/>
  <c r="G28" i="23"/>
  <c r="F28" i="23"/>
  <c r="E28" i="23"/>
  <c r="G27" i="23"/>
  <c r="G26" i="23"/>
  <c r="F26" i="23"/>
  <c r="E26" i="23"/>
  <c r="G25" i="23"/>
  <c r="G24" i="23"/>
  <c r="F24" i="23"/>
  <c r="E24" i="23"/>
  <c r="G23" i="23"/>
  <c r="G22" i="23"/>
  <c r="F22" i="23"/>
  <c r="F15" i="23" s="1"/>
  <c r="E22" i="23"/>
  <c r="G21" i="23"/>
  <c r="G20" i="23"/>
  <c r="G19" i="23"/>
  <c r="G18" i="23" s="1"/>
  <c r="F18" i="23"/>
  <c r="E18" i="23"/>
  <c r="G17" i="23"/>
  <c r="G16" i="23" s="1"/>
  <c r="G15" i="23" s="1"/>
  <c r="F16" i="23"/>
  <c r="E16" i="23"/>
  <c r="E15" i="23"/>
  <c r="G270" i="23" l="1"/>
  <c r="G269" i="23" s="1"/>
  <c r="G268" i="23" s="1"/>
  <c r="G267" i="23" s="1"/>
  <c r="G291" i="23" s="1"/>
  <c r="G151" i="23"/>
  <c r="G126" i="23"/>
  <c r="G245" i="23"/>
  <c r="G244" i="23" s="1"/>
  <c r="G243" i="23" s="1"/>
  <c r="G265" i="23" s="1"/>
  <c r="F227" i="23"/>
  <c r="E14" i="23"/>
  <c r="G120" i="23"/>
  <c r="F54" i="23"/>
  <c r="E215" i="23"/>
  <c r="E268" i="23"/>
  <c r="E267" i="23" s="1"/>
  <c r="E291" i="23" s="1"/>
  <c r="G296" i="23"/>
  <c r="G295" i="23" s="1"/>
  <c r="G294" i="23" s="1"/>
  <c r="G293" i="23" s="1"/>
  <c r="G317" i="23" s="1"/>
  <c r="G196" i="23"/>
  <c r="G322" i="23"/>
  <c r="G321" i="23" s="1"/>
  <c r="G320" i="23" s="1"/>
  <c r="G319" i="23" s="1"/>
  <c r="G337" i="23" s="1"/>
  <c r="F294" i="23"/>
  <c r="F293" i="23" s="1"/>
  <c r="F317" i="23" s="1"/>
  <c r="G104" i="23"/>
  <c r="G54" i="23" s="1"/>
  <c r="F268" i="23"/>
  <c r="F267" i="23" s="1"/>
  <c r="F291" i="23" s="1"/>
  <c r="E104" i="23"/>
  <c r="E94" i="23"/>
  <c r="E88" i="23" s="1"/>
  <c r="E54" i="23" s="1"/>
  <c r="E241" i="23" s="1"/>
  <c r="E13" i="23" l="1"/>
  <c r="F226" i="23"/>
  <c r="F216" i="23" s="1"/>
  <c r="G227" i="23"/>
  <c r="G226" i="23" s="1"/>
  <c r="G216" i="23" s="1"/>
  <c r="G215" i="23" l="1"/>
  <c r="G14" i="23"/>
  <c r="F215" i="23"/>
  <c r="F14" i="23"/>
  <c r="E339" i="23"/>
  <c r="E12" i="23"/>
  <c r="F13" i="23" l="1"/>
  <c r="F241" i="23"/>
  <c r="G241" i="23"/>
  <c r="G13" i="23"/>
  <c r="F339" i="23" l="1"/>
  <c r="F12" i="23"/>
</calcChain>
</file>

<file path=xl/sharedStrings.xml><?xml version="1.0" encoding="utf-8"?>
<sst xmlns="http://schemas.openxmlformats.org/spreadsheetml/2006/main" count="1074" uniqueCount="391">
  <si>
    <t>CUENTA No.</t>
  </si>
  <si>
    <t>DESCRIPCIÓN DE CUENTAS</t>
  </si>
  <si>
    <t>PRESUPUESTO 2026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</si>
  <si>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</si>
  <si>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</si>
  <si>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</si>
  <si>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</si>
  <si>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</si>
  <si>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</si>
  <si>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</si>
  <si>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</si>
  <si>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</si>
  <si>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</si>
  <si>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</si>
  <si>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</si>
  <si>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</si>
  <si>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</si>
  <si>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</si>
  <si>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</si>
  <si>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</si>
  <si>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</si>
  <si>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</si>
  <si>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</si>
  <si>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</si>
  <si>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</si>
  <si>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</si>
  <si>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</si>
  <si>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</si>
  <si>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</si>
  <si>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</si>
  <si>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</si>
  <si>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</si>
  <si>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</si>
  <si>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</si>
  <si>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</si>
  <si>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</si>
  <si>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</si>
  <si>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</si>
  <si>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</si>
  <si>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</si>
  <si>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</si>
  <si>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</si>
  <si>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</si>
  <si>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</si>
  <si>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</si>
  <si>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</si>
  <si>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</si>
  <si>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</si>
  <si>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</si>
  <si>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</si>
  <si>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</si>
  <si>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</si>
  <si>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</si>
  <si>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</si>
  <si>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</si>
  <si>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</si>
  <si>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</si>
  <si>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</si>
  <si>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</si>
  <si>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</si>
  <si>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</si>
  <si>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</si>
  <si>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</si>
  <si>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</si>
  <si>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</si>
  <si>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</si>
  <si>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</si>
  <si>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</si>
  <si>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</si>
  <si>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</si>
  <si>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</si>
  <si>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</si>
  <si>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</si>
  <si>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</si>
  <si>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</si>
  <si>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</si>
  <si>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</si>
  <si>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</si>
  <si>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</si>
  <si>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</si>
  <si>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</si>
  <si>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</si>
  <si>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</si>
  <si>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</si>
  <si>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</si>
  <si>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</si>
  <si>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</si>
  <si>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</si>
  <si>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</si>
  <si>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</si>
  <si>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</si>
  <si>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</si>
  <si>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</si>
  <si>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</si>
  <si>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</si>
  <si>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</si>
  <si>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</si>
  <si>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</si>
  <si>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</si>
  <si>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</si>
  <si>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</si>
  <si>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</si>
  <si>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</si>
  <si>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</si>
  <si>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</si>
  <si>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</si>
  <si>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</si>
  <si>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</si>
  <si>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</si>
  <si>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</si>
  <si>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</si>
  <si>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</si>
  <si>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</si>
  <si>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</si>
  <si>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</si>
  <si>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</si>
  <si>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</si>
  <si>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</si>
  <si>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</si>
  <si>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</si>
  <si>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</si>
  <si>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</si>
  <si>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</si>
  <si>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</si>
  <si>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</si>
  <si>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</si>
  <si>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</si>
  <si>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</si>
  <si>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</si>
  <si>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</si>
  <si>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</si>
  <si>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</si>
  <si>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</si>
  <si>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</si>
  <si>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</si>
  <si>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</si>
  <si>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</si>
  <si>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maquinarias y equipos.</t>
  </si>
  <si>
    <t>2.2.7.2.08</t>
  </si>
  <si>
    <t>Servicios de mantenimiento, reparación, desmonte e instalación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</si>
  <si>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</si>
  <si>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</si>
  <si>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</si>
  <si>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</si>
  <si>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</si>
  <si>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</si>
  <si>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</si>
  <si>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</si>
  <si>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</si>
  <si>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</si>
  <si>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</si>
  <si>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</si>
  <si>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</si>
  <si>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</si>
  <si>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</si>
  <si>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</si>
  <si>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</si>
  <si>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</si>
  <si>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</si>
  <si>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</si>
  <si>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</si>
  <si>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</si>
  <si>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</si>
  <si>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</si>
  <si>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</si>
  <si>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</si>
  <si>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</si>
  <si>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</si>
  <si>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</si>
  <si>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</si>
  <si>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</si>
  <si>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</si>
  <si>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</si>
  <si>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</si>
  <si>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</si>
  <si>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</si>
  <si>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</si>
  <si>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</si>
  <si>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</si>
  <si>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</si>
  <si>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</si>
  <si>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</si>
  <si>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</si>
  <si>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</si>
  <si>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</si>
  <si>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</si>
  <si>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</si>
  <si>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</si>
  <si>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</si>
  <si>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</si>
  <si>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</si>
  <si>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</si>
  <si>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</si>
  <si>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</si>
  <si>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</si>
  <si>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</si>
  <si>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</si>
  <si>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</si>
  <si>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</si>
  <si>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</si>
  <si>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</si>
  <si>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</si>
  <si>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</si>
  <si>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</si>
  <si>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</si>
  <si>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</si>
  <si>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</si>
  <si>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</si>
  <si>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</si>
  <si>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</si>
  <si>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</si>
  <si>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</si>
  <si>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</si>
  <si>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</si>
  <si>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</si>
  <si>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</si>
  <si>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</si>
  <si>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</si>
  <si>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</si>
  <si>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</si>
  <si>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</si>
  <si>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</si>
  <si>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</si>
  <si>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</si>
  <si>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</si>
  <si>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</si>
  <si>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</si>
  <si>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</si>
  <si>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</si>
  <si>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</si>
  <si>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</si>
  <si>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</si>
  <si>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</si>
  <si>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</si>
  <si>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</si>
  <si>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</si>
  <si>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</si>
  <si>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</si>
  <si>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</si>
  <si>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</si>
  <si>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</si>
  <si>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</si>
  <si>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</si>
  <si>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</si>
  <si>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</si>
  <si>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</si>
  <si>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</si>
  <si>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</si>
  <si>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</si>
  <si>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</si>
  <si>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</si>
  <si>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</si>
  <si>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</si>
  <si>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</si>
  <si>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</si>
  <si>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</si>
  <si>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</si>
  <si>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</si>
  <si>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</si>
  <si>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</si>
  <si>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</si>
  <si>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</si>
  <si>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</si>
  <si>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</si>
  <si>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</si>
  <si>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</si>
  <si>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</si>
  <si>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</si>
  <si>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</si>
  <si>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</si>
  <si>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</si>
  <si>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</si>
  <si>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</si>
  <si>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</si>
  <si>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</si>
  <si>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</si>
  <si>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</si>
  <si>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</si>
  <si>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</si>
  <si>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</si>
  <si>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2.4.1.6.01</t>
  </si>
  <si>
    <t>Transferencias corrientes programadas a asociaciones sin fines de lucro</t>
  </si>
  <si>
    <t>2.4.2.2.02</t>
  </si>
  <si>
    <t>Otras transferencias corrientes a instituciones descentralizadas y autónoma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</si>
  <si>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</si>
  <si>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</si>
  <si>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</si>
  <si>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</si>
  <si>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</si>
  <si>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</si>
  <si>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</si>
  <si>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</si>
  <si>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</si>
  <si>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</si>
  <si>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</si>
  <si>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</si>
  <si>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</si>
  <si>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</si>
  <si>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</si>
  <si>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</si>
  <si>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</si>
  <si>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</si>
  <si>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</si>
  <si>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</si>
  <si>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</si>
  <si>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</si>
  <si>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</si>
  <si>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</si>
  <si>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</si>
  <si>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</si>
  <si>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</si>
  <si>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</si>
  <si>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</si>
  <si>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</si>
  <si>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</si>
  <si>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</si>
  <si>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</si>
  <si>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</si>
  <si>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</si>
  <si>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</si>
  <si>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</si>
  <si>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</si>
  <si>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</si>
  <si>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</si>
  <si>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</si>
  <si>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</si>
  <si>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</si>
  <si>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</si>
  <si>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</si>
  <si>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</si>
  <si>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</si>
  <si>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</si>
  <si>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</si>
  <si>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</si>
  <si>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OTROS SERVICIOS NO INCLUIDOS EN CONCEPTOS ANTERIORES</t>
  </si>
  <si>
    <t>Servicios de capacitación</t>
  </si>
  <si>
    <t>TRANSFERENCIAS CORRIENTES AL SECTOR PRIVADO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</si>
  <si>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</si>
  <si>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</si>
  <si>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</si>
  <si>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</si>
  <si>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TOTAL ACTORES DEL SISTEMA ELECTORAL</t>
  </si>
  <si>
    <t>05</t>
  </si>
  <si>
    <t>CIUDADANOS ACCEDEN A SERVICIO DE CAMBIO DE NOMBRE EN ACTOS DEL ESTADO CIVIL</t>
  </si>
  <si>
    <t>TOTAL SERVICIOS DE CAMBIO DE NOMBRES</t>
  </si>
  <si>
    <t>TOTAL GENERAL</t>
  </si>
  <si>
    <t>2.2.7.2.99</t>
  </si>
  <si>
    <t>Otros servicios de mantenimiento y reparación de maquinaria y equipos, no identificados en los conceptos anteriores.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</si>
  <si>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</si>
  <si>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</si>
  <si>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</si>
  <si>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</si>
  <si>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</si>
  <si>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</si>
  <si>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0002</t>
  </si>
  <si>
    <t>FOMENTO A LA IGUALDAD DE GENERO</t>
  </si>
  <si>
    <t>SERVICIOS BÁSICOS</t>
  </si>
  <si>
    <t>ADMINISTRACIÓN DE JUSTICIA Y DERECHO ELECTORAL</t>
  </si>
  <si>
    <t>Otras gratificaciones (Bono extraordinario)</t>
  </si>
  <si>
    <t>Contratación de mantenimiento y reparaciones menores</t>
  </si>
  <si>
    <t>Mantenimiento y reparación de maquinarias y equipos</t>
  </si>
  <si>
    <t>2.1.4.2.02</t>
  </si>
  <si>
    <t xml:space="preserve">Gratificaciones por pasantías </t>
  </si>
  <si>
    <t>2.2.5.1.02</t>
  </si>
  <si>
    <t>Hospedaje</t>
  </si>
  <si>
    <t>Instalaciones temporales</t>
  </si>
  <si>
    <t>2.2.7.3.01</t>
  </si>
  <si>
    <t>2.3.7.2.99</t>
  </si>
  <si>
    <t>Otros productos químicos y conexos</t>
  </si>
  <si>
    <t>2.2.7.1.07</t>
  </si>
  <si>
    <t>Mantenimiento, reparación, servicios de pintura y sus derivados</t>
  </si>
  <si>
    <t>2.6.5.7.01</t>
  </si>
  <si>
    <t>Máquinas-herramientas</t>
  </si>
  <si>
    <t>TRIBUNAL SUPERIOR ELECTORAL</t>
  </si>
  <si>
    <t>Repuestos</t>
  </si>
  <si>
    <t>Aprobado por:</t>
  </si>
  <si>
    <t>Deysis Matos</t>
  </si>
  <si>
    <t>Alexi Martinez Olivo</t>
  </si>
  <si>
    <t>Director Financiero</t>
  </si>
  <si>
    <t>2.1.1.2.11</t>
  </si>
  <si>
    <t>OTROS SERVICIOS NO INCLUIDOS EN CONCEPTOS ANTERIORES.</t>
  </si>
  <si>
    <t>Interinato</t>
  </si>
  <si>
    <t>DIRECCION FINANCIERA</t>
  </si>
  <si>
    <t>valor en RD$</t>
  </si>
  <si>
    <t>Elaborado por:</t>
  </si>
  <si>
    <t xml:space="preserve"> Encargada Dpto. Presupuesto</t>
  </si>
  <si>
    <t>DISMINUCION</t>
  </si>
  <si>
    <t>AUMENTO</t>
  </si>
  <si>
    <t>2.4.1.1.01</t>
  </si>
  <si>
    <t>Pensiones</t>
  </si>
  <si>
    <t>MODIFICACION PRESUPUESTARIA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</si>
</sst>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Times New Roman"/>
      <family val="1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Protection="0">
      <alignment wrapText="1"/>
    </xf>
  </cellStyleXfs>
  <cellXfs count="369">
    <xf numFmtId="0" fontId="0" fillId="0" borderId="0" xfId="0"/>
    <xf numFmtId="49" fontId="2" fillId="4" borderId="5" xfId="2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>
      <alignment vertical="center"/>
    </xf>
    <xf numFmtId="0" fontId="2" fillId="2" borderId="5" xfId="2" applyFont="1" applyFill="1" applyBorder="1" applyAlignment="1">
      <alignment horizontal="center"/>
    </xf>
    <xf numFmtId="39" fontId="3" fillId="2" borderId="5" xfId="1" applyNumberFormat="1" applyFont="1" applyFill="1" applyBorder="1" applyAlignment="1"/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3" fillId="0" borderId="5" xfId="1" applyNumberFormat="1" applyFont="1" applyFill="1" applyBorder="1" applyAlignment="1"/>
    <xf numFmtId="0" fontId="4" fillId="0" borderId="5" xfId="2" applyFont="1" applyFill="1" applyBorder="1" applyAlignment="1">
      <alignment horizontal="center"/>
    </xf>
    <xf numFmtId="39" fontId="4" fillId="0" borderId="0" xfId="2" applyNumberFormat="1" applyFont="1" applyFill="1" applyBorder="1" applyAlignment="1">
      <alignment horizontal="left"/>
    </xf>
    <xf numFmtId="39" fontId="5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39" fontId="4" fillId="0" borderId="0" xfId="2" applyNumberFormat="1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4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39" fontId="4" fillId="0" borderId="5" xfId="1" applyNumberFormat="1" applyFont="1" applyFill="1" applyBorder="1" applyAlignment="1"/>
    <xf numFmtId="39" fontId="4" fillId="0" borderId="0" xfId="0" applyNumberFormat="1" applyFont="1" applyFill="1" applyBorder="1" applyAlignment="1">
      <alignment vertical="center" wrapText="1"/>
    </xf>
    <xf numFmtId="39" fontId="4" fillId="0" borderId="0" xfId="0" applyNumberFormat="1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39" fontId="2" fillId="2" borderId="0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/>
    <xf numFmtId="0" fontId="4" fillId="6" borderId="5" xfId="0" applyFont="1" applyFill="1" applyBorder="1" applyAlignment="1">
      <alignment horizontal="center"/>
    </xf>
    <xf numFmtId="39" fontId="4" fillId="6" borderId="0" xfId="0" applyNumberFormat="1" applyFont="1" applyFill="1" applyBorder="1" applyAlignment="1">
      <alignment horizontal="left" vertical="center" wrapText="1"/>
    </xf>
    <xf numFmtId="39" fontId="3" fillId="6" borderId="5" xfId="1" applyNumberFormat="1" applyFont="1" applyFill="1" applyBorder="1" applyAlignment="1"/>
    <xf numFmtId="0" fontId="2" fillId="6" borderId="5" xfId="0" applyFont="1" applyFill="1" applyBorder="1" applyAlignment="1">
      <alignment horizontal="left" vertical="center"/>
    </xf>
    <xf numFmtId="39" fontId="2" fillId="6" borderId="0" xfId="0" applyNumberFormat="1" applyFont="1" applyFill="1" applyBorder="1" applyAlignment="1">
      <alignment horizontal="left" vertical="center"/>
    </xf>
    <xf numFmtId="39" fontId="3" fillId="6" borderId="5" xfId="1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horizontal="left" vertic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/>
    </xf>
    <xf numFmtId="0" fontId="2" fillId="6" borderId="0" xfId="2" applyFont="1" applyFill="1" applyBorder="1" applyAlignment="1">
      <alignment horizontal="left"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wrapText="1"/>
    </xf>
    <xf numFmtId="49" fontId="2" fillId="6" borderId="5" xfId="2" applyNumberFormat="1" applyFont="1" applyFill="1" applyBorder="1" applyAlignment="1">
      <alignment horizontal="center"/>
    </xf>
    <xf numFmtId="0" fontId="2" fillId="6" borderId="0" xfId="2" applyFont="1" applyFill="1" applyBorder="1" applyAlignment="1">
      <alignment horizontal="left" vertical="center" wrapText="1"/>
    </xf>
    <xf numFmtId="0" fontId="4" fillId="3" borderId="5" xfId="0" applyFont="1" applyFill="1" applyBorder="1" applyAlignment="1"/>
    <xf numFmtId="0" fontId="4" fillId="3" borderId="0" xfId="0" applyFont="1" applyFill="1" applyBorder="1" applyAlignment="1">
      <alignment vertical="center"/>
    </xf>
    <xf numFmtId="39" fontId="5" fillId="3" borderId="5" xfId="1" applyNumberFormat="1" applyFont="1" applyFill="1" applyBorder="1" applyAlignment="1"/>
    <xf numFmtId="0" fontId="2" fillId="3" borderId="8" xfId="0" applyFont="1" applyFill="1" applyBorder="1" applyAlignment="1">
      <alignment horizontal="left"/>
    </xf>
    <xf numFmtId="39" fontId="3" fillId="0" borderId="0" xfId="1" applyNumberFormat="1" applyFont="1" applyFill="1" applyBorder="1" applyAlignment="1"/>
    <xf numFmtId="39" fontId="3" fillId="2" borderId="7" xfId="1" applyNumberFormat="1" applyFont="1" applyFill="1" applyBorder="1" applyAlignment="1"/>
    <xf numFmtId="39" fontId="5" fillId="0" borderId="7" xfId="1" applyNumberFormat="1" applyFont="1" applyFill="1" applyBorder="1" applyAlignment="1"/>
    <xf numFmtId="39" fontId="3" fillId="6" borderId="7" xfId="1" applyNumberFormat="1" applyFont="1" applyFill="1" applyBorder="1" applyAlignment="1">
      <alignment vertical="center"/>
    </xf>
    <xf numFmtId="0" fontId="2" fillId="7" borderId="5" xfId="0" applyFont="1" applyFill="1" applyBorder="1" applyAlignment="1">
      <alignment horizontal="center"/>
    </xf>
    <xf numFmtId="39" fontId="2" fillId="7" borderId="0" xfId="0" applyNumberFormat="1" applyFont="1" applyFill="1" applyBorder="1" applyAlignment="1">
      <alignment vertical="center"/>
    </xf>
    <xf numFmtId="0" fontId="2" fillId="9" borderId="5" xfId="0" applyFont="1" applyFill="1" applyBorder="1" applyAlignment="1">
      <alignment horizontal="center"/>
    </xf>
    <xf numFmtId="39" fontId="2" fillId="9" borderId="0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39" fontId="4" fillId="4" borderId="0" xfId="0" applyNumberFormat="1" applyFont="1" applyFill="1" applyBorder="1" applyAlignment="1">
      <alignment wrapText="1"/>
    </xf>
    <xf numFmtId="39" fontId="4" fillId="0" borderId="0" xfId="2" applyNumberFormat="1" applyFont="1" applyFill="1" applyBorder="1" applyAlignment="1"/>
    <xf numFmtId="39" fontId="5" fillId="4" borderId="5" xfId="1" applyNumberFormat="1" applyFont="1" applyFill="1" applyBorder="1" applyAlignment="1"/>
    <xf numFmtId="39" fontId="3" fillId="8" borderId="5" xfId="1" applyNumberFormat="1" applyFont="1" applyFill="1" applyBorder="1" applyAlignment="1"/>
    <xf numFmtId="39" fontId="4" fillId="6" borderId="0" xfId="0" applyNumberFormat="1" applyFont="1" applyFill="1" applyBorder="1" applyAlignment="1">
      <alignment wrapText="1"/>
    </xf>
    <xf numFmtId="39" fontId="5" fillId="6" borderId="5" xfId="1" applyNumberFormat="1" applyFont="1" applyFill="1" applyBorder="1" applyAlignment="1"/>
    <xf numFmtId="0" fontId="2" fillId="6" borderId="5" xfId="0" applyFont="1" applyFill="1" applyBorder="1" applyAlignment="1">
      <alignment horizontal="center" vertical="center"/>
    </xf>
    <xf numFmtId="49" fontId="2" fillId="6" borderId="5" xfId="2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Border="1"/>
    <xf numFmtId="0" fontId="6" fillId="0" borderId="0" xfId="0" applyFont="1"/>
    <xf numFmtId="0" fontId="5" fillId="0" borderId="5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6" fillId="0" borderId="0" xfId="1" applyNumberFormat="1" applyFont="1" applyFill="1" applyBorder="1" applyAlignment="1"/>
    <xf numFmtId="39" fontId="2" fillId="2" borderId="0" xfId="0" applyNumberFormat="1" applyFont="1" applyFill="1" applyBorder="1" applyAlignment="1">
      <alignment horizontal="left" wrapText="1"/>
    </xf>
    <xf numFmtId="0" fontId="5" fillId="0" borderId="0" xfId="0" applyFont="1" applyAlignment="1">
      <alignment vertical="center"/>
    </xf>
    <xf numFmtId="0" fontId="5" fillId="0" borderId="0" xfId="0" applyFont="1" applyFill="1"/>
    <xf numFmtId="39" fontId="2" fillId="0" borderId="5" xfId="1" applyNumberFormat="1" applyFont="1" applyFill="1" applyBorder="1" applyAlignment="1"/>
    <xf numFmtId="0" fontId="3" fillId="0" borderId="5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/>
    </xf>
    <xf numFmtId="39" fontId="5" fillId="0" borderId="0" xfId="2" applyNumberFormat="1" applyFont="1" applyFill="1" applyBorder="1" applyAlignment="1">
      <alignment horizontal="left"/>
    </xf>
    <xf numFmtId="39" fontId="5" fillId="0" borderId="0" xfId="2" applyNumberFormat="1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39" fontId="5" fillId="0" borderId="0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39" fontId="5" fillId="0" borderId="0" xfId="0" applyNumberFormat="1" applyFont="1" applyFill="1" applyBorder="1" applyAlignment="1">
      <alignment vertical="center" wrapText="1"/>
    </xf>
    <xf numFmtId="39" fontId="5" fillId="0" borderId="0" xfId="0" applyNumberFormat="1" applyFont="1" applyFill="1" applyBorder="1" applyAlignment="1">
      <alignment wrapText="1"/>
    </xf>
    <xf numFmtId="0" fontId="5" fillId="0" borderId="5" xfId="0" applyFont="1" applyBorder="1" applyAlignment="1">
      <alignment horizontal="center"/>
    </xf>
    <xf numFmtId="39" fontId="5" fillId="0" borderId="5" xfId="1" applyNumberFormat="1" applyFont="1" applyFill="1" applyBorder="1" applyAlignment="1">
      <alignment horizontal="right"/>
    </xf>
    <xf numFmtId="39" fontId="5" fillId="0" borderId="0" xfId="0" applyNumberFormat="1" applyFont="1" applyBorder="1" applyAlignment="1">
      <alignment horizontal="left" wrapText="1"/>
    </xf>
    <xf numFmtId="39" fontId="5" fillId="0" borderId="0" xfId="0" applyNumberFormat="1" applyFont="1" applyFill="1" applyBorder="1" applyAlignment="1">
      <alignment horizontal="left" wrapText="1"/>
    </xf>
    <xf numFmtId="39" fontId="5" fillId="0" borderId="0" xfId="0" applyNumberFormat="1" applyFont="1" applyBorder="1" applyAlignment="1">
      <alignment horizontal="left"/>
    </xf>
    <xf numFmtId="39" fontId="5" fillId="0" borderId="0" xfId="0" applyNumberFormat="1" applyFont="1" applyBorder="1" applyAlignment="1">
      <alignment vertical="center"/>
    </xf>
    <xf numFmtId="39" fontId="5" fillId="0" borderId="0" xfId="0" applyNumberFormat="1" applyFont="1" applyFill="1" applyBorder="1" applyAlignment="1">
      <alignment horizontal="left" vertical="center"/>
    </xf>
    <xf numFmtId="39" fontId="4" fillId="0" borderId="0" xfId="0" applyNumberFormat="1" applyFont="1" applyFill="1" applyBorder="1" applyAlignment="1">
      <alignment horizontal="left" vertical="center"/>
    </xf>
    <xf numFmtId="39" fontId="4" fillId="0" borderId="0" xfId="0" applyNumberFormat="1" applyFont="1" applyFill="1" applyBorder="1" applyAlignment="1"/>
    <xf numFmtId="39" fontId="4" fillId="0" borderId="0" xfId="0" applyNumberFormat="1" applyFont="1" applyBorder="1" applyAlignment="1"/>
    <xf numFmtId="39" fontId="4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39" fontId="5" fillId="0" borderId="0" xfId="0" applyNumberFormat="1" applyFont="1" applyBorder="1" applyAlignment="1">
      <alignment vertical="center" wrapText="1"/>
    </xf>
    <xf numFmtId="39" fontId="5" fillId="0" borderId="0" xfId="0" applyNumberFormat="1" applyFont="1" applyBorder="1" applyAlignment="1">
      <alignment wrapText="1"/>
    </xf>
    <xf numFmtId="0" fontId="3" fillId="0" borderId="5" xfId="2" applyFont="1" applyFill="1" applyBorder="1" applyAlignment="1">
      <alignment horizontal="center"/>
    </xf>
    <xf numFmtId="39" fontId="5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3" fontId="3" fillId="0" borderId="0" xfId="1" applyFont="1" applyFill="1" applyBorder="1"/>
    <xf numFmtId="43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0" applyNumberFormat="1" applyFont="1" applyAlignment="1">
      <alignment horizontal="left"/>
    </xf>
    <xf numFmtId="0" fontId="2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39" fontId="4" fillId="0" borderId="0" xfId="0" applyNumberFormat="1" applyFont="1" applyFill="1" applyBorder="1" applyAlignment="1">
      <alignment horizontal="left" wrapText="1"/>
    </xf>
    <xf numFmtId="39" fontId="3" fillId="7" borderId="5" xfId="1" applyNumberFormat="1" applyFont="1" applyFill="1" applyBorder="1" applyAlignment="1"/>
    <xf numFmtId="39" fontId="2" fillId="2" borderId="5" xfId="1" applyNumberFormat="1" applyFont="1" applyFill="1" applyBorder="1" applyAlignment="1"/>
    <xf numFmtId="43" fontId="5" fillId="0" borderId="5" xfId="1" applyFont="1" applyFill="1" applyBorder="1"/>
    <xf numFmtId="0" fontId="2" fillId="8" borderId="5" xfId="0" applyFont="1" applyFill="1" applyBorder="1" applyAlignment="1">
      <alignment horizontal="left"/>
    </xf>
    <xf numFmtId="39" fontId="2" fillId="8" borderId="0" xfId="0" applyNumberFormat="1" applyFont="1" applyFill="1" applyBorder="1" applyAlignment="1">
      <alignment horizontal="center" vertical="center"/>
    </xf>
    <xf numFmtId="39" fontId="3" fillId="9" borderId="5" xfId="1" applyNumberFormat="1" applyFont="1" applyFill="1" applyBorder="1" applyAlignment="1"/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9" fontId="4" fillId="0" borderId="0" xfId="0" applyNumberFormat="1" applyFont="1" applyBorder="1" applyAlignment="1">
      <alignment horizontal="left" wrapText="1"/>
    </xf>
    <xf numFmtId="43" fontId="4" fillId="0" borderId="5" xfId="1" applyFont="1" applyFill="1" applyBorder="1"/>
    <xf numFmtId="43" fontId="4" fillId="0" borderId="5" xfId="1" applyFont="1" applyFill="1" applyBorder="1" applyAlignment="1"/>
    <xf numFmtId="43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39" fontId="3" fillId="0" borderId="7" xfId="1" applyNumberFormat="1" applyFont="1" applyFill="1" applyBorder="1" applyAlignment="1"/>
    <xf numFmtId="39" fontId="8" fillId="0" borderId="7" xfId="1" applyNumberFormat="1" applyFont="1" applyFill="1" applyBorder="1" applyAlignment="1"/>
    <xf numFmtId="39" fontId="4" fillId="0" borderId="6" xfId="1" applyNumberFormat="1" applyFont="1" applyFill="1" applyBorder="1" applyAlignment="1"/>
    <xf numFmtId="39" fontId="8" fillId="0" borderId="5" xfId="1" applyNumberFormat="1" applyFont="1" applyFill="1" applyBorder="1" applyAlignment="1"/>
    <xf numFmtId="39" fontId="5" fillId="0" borderId="5" xfId="1" applyNumberFormat="1" applyFont="1" applyFill="1" applyBorder="1" applyAlignment="1">
      <alignment wrapText="1"/>
    </xf>
    <xf numFmtId="39" fontId="3" fillId="0" borderId="6" xfId="1" applyNumberFormat="1" applyFont="1" applyFill="1" applyBorder="1" applyAlignment="1"/>
    <xf numFmtId="39" fontId="8" fillId="0" borderId="6" xfId="1" applyNumberFormat="1" applyFont="1" applyFill="1" applyBorder="1" applyAlignment="1"/>
    <xf numFmtId="39" fontId="4" fillId="0" borderId="7" xfId="1" applyNumberFormat="1" applyFont="1" applyFill="1" applyBorder="1" applyAlignment="1"/>
    <xf numFmtId="39" fontId="5" fillId="0" borderId="7" xfId="1" applyNumberFormat="1" applyFont="1" applyFill="1" applyBorder="1" applyAlignment="1">
      <alignment horizontal="right"/>
    </xf>
    <xf numFmtId="39" fontId="3" fillId="7" borderId="7" xfId="1" applyNumberFormat="1" applyFont="1" applyFill="1" applyBorder="1" applyAlignment="1"/>
    <xf numFmtId="0" fontId="8" fillId="0" borderId="5" xfId="0" applyFont="1" applyFill="1" applyBorder="1" applyAlignment="1">
      <alignment horizontal="center"/>
    </xf>
    <xf numFmtId="39" fontId="8" fillId="0" borderId="0" xfId="0" applyNumberFormat="1" applyFont="1" applyFill="1" applyBorder="1" applyAlignment="1">
      <alignment wrapText="1"/>
    </xf>
    <xf numFmtId="39" fontId="8" fillId="11" borderId="5" xfId="1" applyNumberFormat="1" applyFont="1" applyFill="1" applyBorder="1" applyAlignment="1"/>
    <xf numFmtId="39" fontId="2" fillId="0" borderId="6" xfId="1" applyNumberFormat="1" applyFont="1" applyFill="1" applyBorder="1" applyAlignment="1"/>
    <xf numFmtId="39" fontId="2" fillId="0" borderId="7" xfId="1" applyNumberFormat="1" applyFont="1" applyFill="1" applyBorder="1" applyAlignment="1"/>
    <xf numFmtId="39" fontId="2" fillId="2" borderId="6" xfId="1" applyNumberFormat="1" applyFont="1" applyFill="1" applyBorder="1" applyAlignment="1"/>
    <xf numFmtId="39" fontId="2" fillId="7" borderId="7" xfId="1" applyNumberFormat="1" applyFont="1" applyFill="1" applyBorder="1" applyAlignment="1"/>
    <xf numFmtId="39" fontId="2" fillId="7" borderId="5" xfId="1" applyNumberFormat="1" applyFont="1" applyFill="1" applyBorder="1" applyAlignment="1"/>
    <xf numFmtId="39" fontId="3" fillId="7" borderId="6" xfId="1" applyNumberFormat="1" applyFont="1" applyFill="1" applyBorder="1" applyAlignment="1"/>
    <xf numFmtId="39" fontId="8" fillId="0" borderId="7" xfId="1" applyNumberFormat="1" applyFont="1" applyFill="1" applyBorder="1" applyAlignment="1">
      <alignment wrapText="1"/>
    </xf>
    <xf numFmtId="39" fontId="5" fillId="4" borderId="7" xfId="1" applyNumberFormat="1" applyFont="1" applyFill="1" applyBorder="1" applyAlignment="1"/>
    <xf numFmtId="39" fontId="5" fillId="4" borderId="6" xfId="1" applyNumberFormat="1" applyFont="1" applyFill="1" applyBorder="1" applyAlignment="1"/>
    <xf numFmtId="39" fontId="3" fillId="4" borderId="6" xfId="1" applyNumberFormat="1" applyFont="1" applyFill="1" applyBorder="1" applyAlignment="1">
      <alignment vertical="center"/>
    </xf>
    <xf numFmtId="39" fontId="5" fillId="6" borderId="7" xfId="1" applyNumberFormat="1" applyFont="1" applyFill="1" applyBorder="1" applyAlignment="1"/>
    <xf numFmtId="39" fontId="3" fillId="6" borderId="6" xfId="1" applyNumberFormat="1" applyFont="1" applyFill="1" applyBorder="1" applyAlignment="1"/>
    <xf numFmtId="39" fontId="3" fillId="9" borderId="7" xfId="1" applyNumberFormat="1" applyFont="1" applyFill="1" applyBorder="1" applyAlignment="1"/>
    <xf numFmtId="39" fontId="3" fillId="9" borderId="6" xfId="1" applyNumberFormat="1" applyFont="1" applyFill="1" applyBorder="1" applyAlignment="1"/>
    <xf numFmtId="43" fontId="8" fillId="6" borderId="7" xfId="1" applyFont="1" applyFill="1" applyBorder="1"/>
    <xf numFmtId="43" fontId="8" fillId="6" borderId="5" xfId="1" applyFont="1" applyFill="1" applyBorder="1"/>
    <xf numFmtId="39" fontId="3" fillId="6" borderId="6" xfId="1" applyNumberFormat="1" applyFont="1" applyFill="1" applyBorder="1" applyAlignment="1">
      <alignment vertical="center"/>
    </xf>
    <xf numFmtId="39" fontId="3" fillId="4" borderId="7" xfId="1" applyNumberFormat="1" applyFont="1" applyFill="1" applyBorder="1" applyAlignment="1"/>
    <xf numFmtId="39" fontId="3" fillId="4" borderId="6" xfId="1" applyNumberFormat="1" applyFont="1" applyFill="1" applyBorder="1" applyAlignment="1"/>
    <xf numFmtId="39" fontId="3" fillId="3" borderId="8" xfId="1" applyNumberFormat="1" applyFont="1" applyFill="1" applyBorder="1" applyAlignment="1"/>
    <xf numFmtId="0" fontId="5" fillId="0" borderId="0" xfId="0" applyFont="1" applyBorder="1"/>
    <xf numFmtId="0" fontId="5" fillId="0" borderId="0" xfId="0" applyFont="1" applyAlignment="1"/>
    <xf numFmtId="0" fontId="3" fillId="0" borderId="0" xfId="0" applyFont="1" applyAlignment="1"/>
    <xf numFmtId="39" fontId="4" fillId="2" borderId="7" xfId="1" applyNumberFormat="1" applyFont="1" applyFill="1" applyBorder="1" applyAlignment="1"/>
    <xf numFmtId="39" fontId="5" fillId="0" borderId="7" xfId="1" applyNumberFormat="1" applyFont="1" applyFill="1" applyBorder="1" applyAlignment="1">
      <alignment vertical="center"/>
    </xf>
    <xf numFmtId="39" fontId="5" fillId="0" borderId="5" xfId="1" applyNumberFormat="1" applyFont="1" applyFill="1" applyBorder="1" applyAlignment="1">
      <alignment vertical="center"/>
    </xf>
    <xf numFmtId="39" fontId="5" fillId="0" borderId="6" xfId="1" applyNumberFormat="1" applyFont="1" applyFill="1" applyBorder="1" applyAlignment="1"/>
    <xf numFmtId="39" fontId="5" fillId="0" borderId="7" xfId="1" applyNumberFormat="1" applyFont="1" applyFill="1" applyBorder="1" applyAlignment="1">
      <alignment wrapText="1"/>
    </xf>
    <xf numFmtId="0" fontId="5" fillId="13" borderId="0" xfId="0" applyFont="1" applyFill="1"/>
    <xf numFmtId="0" fontId="5" fillId="0" borderId="0" xfId="0" applyFont="1" applyFill="1" applyBorder="1" applyAlignment="1"/>
    <xf numFmtId="43" fontId="5" fillId="0" borderId="0" xfId="0" applyNumberFormat="1" applyFont="1" applyAlignment="1"/>
    <xf numFmtId="39" fontId="2" fillId="4" borderId="0" xfId="0" applyNumberFormat="1" applyFont="1" applyFill="1" applyBorder="1" applyAlignment="1">
      <alignment horizontal="center" vertical="center" wrapText="1"/>
    </xf>
    <xf numFmtId="39" fontId="8" fillId="0" borderId="5" xfId="1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12" borderId="3" xfId="2" applyFont="1" applyFill="1" applyBorder="1" applyAlignment="1">
      <alignment horizontal="center" vertical="center"/>
    </xf>
    <xf numFmtId="0" fontId="2" fillId="12" borderId="4" xfId="2" applyFont="1" applyFill="1" applyBorder="1" applyAlignment="1">
      <alignment horizontal="left" vertical="center"/>
    </xf>
    <xf numFmtId="49" fontId="2" fillId="10" borderId="5" xfId="2" applyNumberFormat="1" applyFont="1" applyFill="1" applyBorder="1" applyAlignment="1">
      <alignment horizontal="center" vertical="center"/>
    </xf>
    <xf numFmtId="0" fontId="2" fillId="10" borderId="0" xfId="2" applyFont="1" applyFill="1" applyBorder="1" applyAlignment="1">
      <alignment vertical="center"/>
    </xf>
    <xf numFmtId="0" fontId="2" fillId="7" borderId="5" xfId="2" applyFont="1" applyFill="1" applyBorder="1" applyAlignment="1">
      <alignment horizontal="center"/>
    </xf>
    <xf numFmtId="0" fontId="2" fillId="7" borderId="0" xfId="2" applyFont="1" applyFill="1" applyBorder="1" applyAlignment="1">
      <alignment horizontal="left"/>
    </xf>
    <xf numFmtId="0" fontId="2" fillId="9" borderId="5" xfId="2" applyFont="1" applyFill="1" applyBorder="1" applyAlignment="1">
      <alignment horizontal="center"/>
    </xf>
    <xf numFmtId="0" fontId="2" fillId="9" borderId="0" xfId="2" applyFont="1" applyFill="1" applyBorder="1" applyAlignment="1">
      <alignment horizontal="left"/>
    </xf>
    <xf numFmtId="39" fontId="2" fillId="9" borderId="0" xfId="0" applyNumberFormat="1" applyFont="1" applyFill="1" applyBorder="1" applyAlignment="1">
      <alignment vertical="center"/>
    </xf>
    <xf numFmtId="39" fontId="2" fillId="9" borderId="0" xfId="0" applyNumberFormat="1" applyFont="1" applyFill="1" applyBorder="1" applyAlignment="1">
      <alignment vertical="center" wrapText="1"/>
    </xf>
    <xf numFmtId="39" fontId="2" fillId="9" borderId="0" xfId="0" applyNumberFormat="1" applyFont="1" applyFill="1" applyBorder="1" applyAlignment="1">
      <alignment wrapText="1"/>
    </xf>
    <xf numFmtId="39" fontId="2" fillId="9" borderId="7" xfId="1" applyNumberFormat="1" applyFont="1" applyFill="1" applyBorder="1" applyAlignment="1"/>
    <xf numFmtId="39" fontId="2" fillId="9" borderId="5" xfId="1" applyNumberFormat="1" applyFont="1" applyFill="1" applyBorder="1" applyAlignment="1"/>
    <xf numFmtId="39" fontId="2" fillId="9" borderId="0" xfId="0" applyNumberFormat="1" applyFont="1" applyFill="1" applyBorder="1" applyAlignment="1"/>
    <xf numFmtId="39" fontId="2" fillId="9" borderId="6" xfId="1" applyNumberFormat="1" applyFont="1" applyFill="1" applyBorder="1" applyAlignment="1"/>
    <xf numFmtId="39" fontId="3" fillId="9" borderId="5" xfId="1" applyNumberFormat="1" applyFont="1" applyFill="1" applyBorder="1" applyAlignment="1">
      <alignment wrapText="1"/>
    </xf>
    <xf numFmtId="39" fontId="3" fillId="9" borderId="6" xfId="1" applyNumberFormat="1" applyFont="1" applyFill="1" applyBorder="1" applyAlignment="1">
      <alignment wrapText="1"/>
    </xf>
    <xf numFmtId="43" fontId="5" fillId="0" borderId="6" xfId="1" applyFont="1" applyFill="1" applyBorder="1"/>
    <xf numFmtId="0" fontId="5" fillId="0" borderId="7" xfId="0" applyFont="1" applyBorder="1"/>
    <xf numFmtId="0" fontId="2" fillId="9" borderId="5" xfId="0" applyFont="1" applyFill="1" applyBorder="1" applyAlignment="1">
      <alignment horizontal="center" vertical="center"/>
    </xf>
    <xf numFmtId="39" fontId="3" fillId="9" borderId="5" xfId="1" applyNumberFormat="1" applyFont="1" applyFill="1" applyBorder="1" applyAlignment="1">
      <alignment vertical="center"/>
    </xf>
    <xf numFmtId="39" fontId="5" fillId="9" borderId="7" xfId="1" applyNumberFormat="1" applyFont="1" applyFill="1" applyBorder="1" applyAlignment="1"/>
    <xf numFmtId="39" fontId="5" fillId="9" borderId="5" xfId="1" applyNumberFormat="1" applyFont="1" applyFill="1" applyBorder="1" applyAlignment="1"/>
    <xf numFmtId="39" fontId="3" fillId="9" borderId="6" xfId="1" applyNumberFormat="1" applyFont="1" applyFill="1" applyBorder="1" applyAlignment="1">
      <alignment vertical="center"/>
    </xf>
    <xf numFmtId="0" fontId="2" fillId="9" borderId="0" xfId="2" applyFont="1" applyFill="1" applyBorder="1" applyAlignment="1">
      <alignment horizontal="left" vertical="center"/>
    </xf>
    <xf numFmtId="39" fontId="2" fillId="9" borderId="0" xfId="0" applyNumberFormat="1" applyFont="1" applyFill="1" applyBorder="1" applyAlignment="1">
      <alignment horizontal="left" wrapText="1"/>
    </xf>
    <xf numFmtId="39" fontId="4" fillId="9" borderId="7" xfId="1" applyNumberFormat="1" applyFont="1" applyFill="1" applyBorder="1" applyAlignment="1"/>
    <xf numFmtId="39" fontId="4" fillId="9" borderId="5" xfId="1" applyNumberFormat="1" applyFont="1" applyFill="1" applyBorder="1" applyAlignment="1"/>
    <xf numFmtId="39" fontId="3" fillId="9" borderId="7" xfId="1" applyNumberFormat="1" applyFont="1" applyFill="1" applyBorder="1" applyAlignment="1">
      <alignment wrapText="1"/>
    </xf>
    <xf numFmtId="0" fontId="2" fillId="10" borderId="0" xfId="2" applyFont="1" applyFill="1" applyBorder="1" applyAlignment="1">
      <alignment horizontal="left" vertical="center" wrapText="1"/>
    </xf>
    <xf numFmtId="39" fontId="3" fillId="10" borderId="5" xfId="1" applyNumberFormat="1" applyFont="1" applyFill="1" applyBorder="1" applyAlignment="1">
      <alignment vertical="center"/>
    </xf>
    <xf numFmtId="0" fontId="2" fillId="10" borderId="0" xfId="2" applyFont="1" applyFill="1" applyBorder="1" applyAlignment="1">
      <alignment vertical="center" wrapText="1"/>
    </xf>
    <xf numFmtId="39" fontId="4" fillId="4" borderId="5" xfId="1" applyNumberFormat="1" applyFont="1" applyFill="1" applyBorder="1" applyAlignment="1"/>
    <xf numFmtId="0" fontId="3" fillId="5" borderId="1" xfId="0" applyFont="1" applyFill="1" applyBorder="1" applyAlignment="1">
      <alignment horizontal="center" wrapText="1"/>
    </xf>
    <xf numFmtId="39" fontId="3" fillId="12" borderId="3" xfId="1" applyNumberFormat="1" applyFont="1" applyFill="1" applyBorder="1" applyAlignment="1">
      <alignment vertical="center"/>
    </xf>
    <xf numFmtId="39" fontId="3" fillId="10" borderId="6" xfId="1" applyNumberFormat="1" applyFont="1" applyFill="1" applyBorder="1" applyAlignment="1">
      <alignment vertical="center"/>
    </xf>
    <xf numFmtId="39" fontId="2" fillId="10" borderId="5" xfId="1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center" wrapText="1"/>
    </xf>
    <xf numFmtId="39" fontId="2" fillId="9" borderId="0" xfId="2" applyNumberFormat="1" applyFont="1" applyFill="1" applyBorder="1" applyAlignment="1"/>
    <xf numFmtId="39" fontId="2" fillId="7" borderId="0" xfId="0" applyNumberFormat="1" applyFont="1" applyFill="1" applyBorder="1" applyAlignment="1">
      <alignment vertical="center" wrapText="1"/>
    </xf>
    <xf numFmtId="39" fontId="2" fillId="7" borderId="0" xfId="0" applyNumberFormat="1" applyFont="1" applyFill="1" applyBorder="1" applyAlignment="1">
      <alignment wrapText="1"/>
    </xf>
    <xf numFmtId="0" fontId="2" fillId="7" borderId="0" xfId="2" applyFont="1" applyFill="1" applyBorder="1" applyAlignment="1">
      <alignment horizontal="left" vertical="center"/>
    </xf>
    <xf numFmtId="39" fontId="3" fillId="7" borderId="7" xfId="1" applyNumberFormat="1" applyFont="1" applyFill="1" applyBorder="1" applyAlignment="1">
      <alignment vertical="center"/>
    </xf>
    <xf numFmtId="39" fontId="3" fillId="7" borderId="5" xfId="1" applyNumberFormat="1" applyFont="1" applyFill="1" applyBorder="1" applyAlignment="1">
      <alignment vertical="center"/>
    </xf>
    <xf numFmtId="0" fontId="2" fillId="7" borderId="0" xfId="2" applyFont="1" applyFill="1" applyBorder="1" applyAlignment="1">
      <alignment horizontal="left" vertical="center" wrapText="1"/>
    </xf>
    <xf numFmtId="39" fontId="3" fillId="10" borderId="7" xfId="1" applyNumberFormat="1" applyFont="1" applyFill="1" applyBorder="1" applyAlignment="1">
      <alignment vertical="center"/>
    </xf>
    <xf numFmtId="39" fontId="2" fillId="7" borderId="0" xfId="0" applyNumberFormat="1" applyFont="1" applyFill="1" applyBorder="1" applyAlignment="1"/>
    <xf numFmtId="39" fontId="2" fillId="3" borderId="9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/>
    <xf numFmtId="39" fontId="2" fillId="12" borderId="3" xfId="1" applyNumberFormat="1" applyFont="1" applyFill="1" applyBorder="1" applyAlignment="1">
      <alignment vertical="center"/>
    </xf>
    <xf numFmtId="39" fontId="2" fillId="0" borderId="5" xfId="1" applyNumberFormat="1" applyFont="1" applyBorder="1" applyAlignment="1"/>
    <xf numFmtId="39" fontId="2" fillId="9" borderId="5" xfId="1" applyNumberFormat="1" applyFont="1" applyFill="1" applyBorder="1" applyAlignment="1">
      <alignment wrapText="1"/>
    </xf>
    <xf numFmtId="39" fontId="2" fillId="9" borderId="5" xfId="1" applyNumberFormat="1" applyFont="1" applyFill="1" applyBorder="1" applyAlignment="1">
      <alignment vertical="center"/>
    </xf>
    <xf numFmtId="39" fontId="2" fillId="4" borderId="5" xfId="1" applyNumberFormat="1" applyFont="1" applyFill="1" applyBorder="1" applyAlignment="1">
      <alignment vertical="center"/>
    </xf>
    <xf numFmtId="39" fontId="2" fillId="6" borderId="5" xfId="1" applyNumberFormat="1" applyFont="1" applyFill="1" applyBorder="1" applyAlignment="1"/>
    <xf numFmtId="39" fontId="2" fillId="6" borderId="5" xfId="1" applyNumberFormat="1" applyFont="1" applyFill="1" applyBorder="1" applyAlignment="1">
      <alignment vertical="center"/>
    </xf>
    <xf numFmtId="39" fontId="2" fillId="8" borderId="5" xfId="1" applyNumberFormat="1" applyFont="1" applyFill="1" applyBorder="1" applyAlignment="1"/>
    <xf numFmtId="39" fontId="2" fillId="4" borderId="5" xfId="1" applyNumberFormat="1" applyFont="1" applyFill="1" applyBorder="1" applyAlignment="1"/>
    <xf numFmtId="39" fontId="4" fillId="6" borderId="5" xfId="1" applyNumberFormat="1" applyFont="1" applyFill="1" applyBorder="1" applyAlignment="1"/>
    <xf numFmtId="39" fontId="4" fillId="3" borderId="5" xfId="1" applyNumberFormat="1" applyFont="1" applyFill="1" applyBorder="1" applyAlignment="1"/>
    <xf numFmtId="39" fontId="2" fillId="3" borderId="8" xfId="1" applyNumberFormat="1" applyFont="1" applyFill="1" applyBorder="1" applyAlignment="1"/>
    <xf numFmtId="0" fontId="4" fillId="0" borderId="0" xfId="0" applyFont="1" applyFill="1"/>
    <xf numFmtId="0" fontId="2" fillId="5" borderId="2" xfId="0" applyFont="1" applyFill="1" applyBorder="1" applyAlignment="1">
      <alignment horizontal="center" vertical="center" wrapText="1"/>
    </xf>
    <xf numFmtId="0" fontId="2" fillId="12" borderId="11" xfId="2" applyFont="1" applyFill="1" applyBorder="1" applyAlignment="1">
      <alignment horizontal="center" vertical="center"/>
    </xf>
    <xf numFmtId="49" fontId="2" fillId="10" borderId="7" xfId="2" applyNumberFormat="1" applyFont="1" applyFill="1" applyBorder="1" applyAlignment="1">
      <alignment horizontal="center" vertical="center"/>
    </xf>
    <xf numFmtId="0" fontId="2" fillId="7" borderId="7" xfId="2" applyFont="1" applyFill="1" applyBorder="1" applyAlignment="1">
      <alignment horizontal="center"/>
    </xf>
    <xf numFmtId="0" fontId="2" fillId="9" borderId="7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49" fontId="2" fillId="4" borderId="7" xfId="2" applyNumberFormat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/>
    </xf>
    <xf numFmtId="49" fontId="2" fillId="2" borderId="7" xfId="2" applyNumberFormat="1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/>
    </xf>
    <xf numFmtId="49" fontId="2" fillId="2" borderId="7" xfId="2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49" fontId="2" fillId="7" borderId="7" xfId="2" applyNumberFormat="1" applyFont="1" applyFill="1" applyBorder="1" applyAlignment="1">
      <alignment horizontal="center"/>
    </xf>
    <xf numFmtId="49" fontId="2" fillId="6" borderId="7" xfId="2" applyNumberFormat="1" applyFont="1" applyFill="1" applyBorder="1" applyAlignment="1">
      <alignment horizontal="center" vertical="center"/>
    </xf>
    <xf numFmtId="49" fontId="2" fillId="6" borderId="7" xfId="2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12" borderId="3" xfId="2" applyFont="1" applyFill="1" applyBorder="1" applyAlignment="1">
      <alignment horizontal="left" vertical="center"/>
    </xf>
    <xf numFmtId="0" fontId="2" fillId="10" borderId="5" xfId="2" applyFont="1" applyFill="1" applyBorder="1" applyAlignment="1">
      <alignment vertical="center"/>
    </xf>
    <xf numFmtId="0" fontId="2" fillId="7" borderId="5" xfId="2" applyFont="1" applyFill="1" applyBorder="1" applyAlignment="1">
      <alignment horizontal="left"/>
    </xf>
    <xf numFmtId="0" fontId="2" fillId="9" borderId="5" xfId="2" applyFont="1" applyFill="1" applyBorder="1" applyAlignment="1">
      <alignment horizontal="left"/>
    </xf>
    <xf numFmtId="39" fontId="2" fillId="0" borderId="5" xfId="2" applyNumberFormat="1" applyFont="1" applyFill="1" applyBorder="1" applyAlignment="1">
      <alignment horizontal="left"/>
    </xf>
    <xf numFmtId="39" fontId="5" fillId="0" borderId="5" xfId="2" applyNumberFormat="1" applyFont="1" applyFill="1" applyBorder="1" applyAlignment="1">
      <alignment horizontal="left"/>
    </xf>
    <xf numFmtId="39" fontId="2" fillId="0" borderId="5" xfId="2" applyNumberFormat="1" applyFont="1" applyFill="1" applyBorder="1" applyAlignment="1">
      <alignment horizontal="left" wrapText="1"/>
    </xf>
    <xf numFmtId="39" fontId="5" fillId="0" borderId="5" xfId="2" applyNumberFormat="1" applyFont="1" applyFill="1" applyBorder="1" applyAlignment="1">
      <alignment horizontal="left" vertical="center"/>
    </xf>
    <xf numFmtId="39" fontId="5" fillId="0" borderId="5" xfId="2" applyNumberFormat="1" applyFont="1" applyFill="1" applyBorder="1" applyAlignment="1">
      <alignment horizontal="left" wrapText="1"/>
    </xf>
    <xf numFmtId="39" fontId="2" fillId="0" borderId="5" xfId="2" applyNumberFormat="1" applyFont="1" applyFill="1" applyBorder="1" applyAlignment="1">
      <alignment horizontal="left" vertical="center"/>
    </xf>
    <xf numFmtId="39" fontId="3" fillId="0" borderId="5" xfId="2" applyNumberFormat="1" applyFont="1" applyFill="1" applyBorder="1" applyAlignment="1">
      <alignment horizontal="left"/>
    </xf>
    <xf numFmtId="39" fontId="2" fillId="9" borderId="5" xfId="2" applyNumberFormat="1" applyFont="1" applyFill="1" applyBorder="1" applyAlignment="1"/>
    <xf numFmtId="39" fontId="5" fillId="0" borderId="5" xfId="0" applyNumberFormat="1" applyFont="1" applyFill="1" applyBorder="1" applyAlignment="1"/>
    <xf numFmtId="39" fontId="2" fillId="9" borderId="5" xfId="0" applyNumberFormat="1" applyFont="1" applyFill="1" applyBorder="1" applyAlignment="1">
      <alignment vertical="center"/>
    </xf>
    <xf numFmtId="39" fontId="2" fillId="0" borderId="5" xfId="0" applyNumberFormat="1" applyFont="1" applyFill="1" applyBorder="1" applyAlignment="1">
      <alignment vertical="center"/>
    </xf>
    <xf numFmtId="39" fontId="5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39" fontId="2" fillId="9" borderId="5" xfId="0" applyNumberFormat="1" applyFont="1" applyFill="1" applyBorder="1" applyAlignment="1">
      <alignment vertical="center" wrapText="1"/>
    </xf>
    <xf numFmtId="39" fontId="4" fillId="0" borderId="5" xfId="0" applyNumberFormat="1" applyFont="1" applyFill="1" applyBorder="1" applyAlignment="1">
      <alignment vertical="center"/>
    </xf>
    <xf numFmtId="39" fontId="5" fillId="0" borderId="5" xfId="0" applyNumberFormat="1" applyFont="1" applyFill="1" applyBorder="1" applyAlignment="1">
      <alignment wrapText="1"/>
    </xf>
    <xf numFmtId="39" fontId="2" fillId="7" borderId="5" xfId="0" applyNumberFormat="1" applyFont="1" applyFill="1" applyBorder="1" applyAlignment="1">
      <alignment vertical="center"/>
    </xf>
    <xf numFmtId="39" fontId="2" fillId="9" borderId="5" xfId="0" applyNumberFormat="1" applyFont="1" applyFill="1" applyBorder="1" applyAlignment="1">
      <alignment horizontal="left"/>
    </xf>
    <xf numFmtId="39" fontId="5" fillId="0" borderId="5" xfId="0" applyNumberFormat="1" applyFont="1" applyBorder="1" applyAlignment="1">
      <alignment horizontal="left" wrapText="1"/>
    </xf>
    <xf numFmtId="39" fontId="4" fillId="0" borderId="5" xfId="0" applyNumberFormat="1" applyFont="1" applyBorder="1" applyAlignment="1">
      <alignment horizontal="left" wrapText="1"/>
    </xf>
    <xf numFmtId="39" fontId="4" fillId="0" borderId="5" xfId="0" applyNumberFormat="1" applyFont="1" applyFill="1" applyBorder="1" applyAlignment="1">
      <alignment horizontal="left" wrapText="1"/>
    </xf>
    <xf numFmtId="39" fontId="5" fillId="0" borderId="5" xfId="0" applyNumberFormat="1" applyFont="1" applyFill="1" applyBorder="1" applyAlignment="1">
      <alignment horizontal="left" wrapText="1"/>
    </xf>
    <xf numFmtId="39" fontId="5" fillId="0" borderId="5" xfId="0" applyNumberFormat="1" applyFont="1" applyBorder="1" applyAlignment="1">
      <alignment horizontal="left"/>
    </xf>
    <xf numFmtId="39" fontId="2" fillId="2" borderId="5" xfId="0" applyNumberFormat="1" applyFont="1" applyFill="1" applyBorder="1" applyAlignment="1">
      <alignment horizontal="left" wrapText="1"/>
    </xf>
    <xf numFmtId="39" fontId="4" fillId="0" borderId="5" xfId="0" applyNumberFormat="1" applyFont="1" applyFill="1" applyBorder="1" applyAlignment="1">
      <alignment wrapText="1"/>
    </xf>
    <xf numFmtId="39" fontId="2" fillId="9" borderId="5" xfId="0" applyNumberFormat="1" applyFont="1" applyFill="1" applyBorder="1" applyAlignment="1">
      <alignment wrapText="1"/>
    </xf>
    <xf numFmtId="39" fontId="5" fillId="0" borderId="5" xfId="0" applyNumberFormat="1" applyFont="1" applyFill="1" applyBorder="1" applyAlignment="1">
      <alignment vertical="center" wrapText="1"/>
    </xf>
    <xf numFmtId="39" fontId="2" fillId="0" borderId="5" xfId="0" applyNumberFormat="1" applyFont="1" applyBorder="1" applyAlignment="1">
      <alignment vertical="center"/>
    </xf>
    <xf numFmtId="39" fontId="5" fillId="0" borderId="5" xfId="0" applyNumberFormat="1" applyFont="1" applyBorder="1" applyAlignment="1">
      <alignment vertical="center"/>
    </xf>
    <xf numFmtId="39" fontId="5" fillId="0" borderId="5" xfId="0" applyNumberFormat="1" applyFont="1" applyFill="1" applyBorder="1" applyAlignment="1">
      <alignment horizontal="left" vertical="center"/>
    </xf>
    <xf numFmtId="39" fontId="2" fillId="2" borderId="5" xfId="0" applyNumberFormat="1" applyFont="1" applyFill="1" applyBorder="1" applyAlignment="1">
      <alignment vertical="center"/>
    </xf>
    <xf numFmtId="39" fontId="4" fillId="0" borderId="5" xfId="0" applyNumberFormat="1" applyFont="1" applyFill="1" applyBorder="1" applyAlignment="1"/>
    <xf numFmtId="39" fontId="3" fillId="0" borderId="5" xfId="0" applyNumberFormat="1" applyFont="1" applyFill="1" applyBorder="1" applyAlignment="1">
      <alignment vertical="center"/>
    </xf>
    <xf numFmtId="39" fontId="4" fillId="0" borderId="5" xfId="0" applyNumberFormat="1" applyFont="1" applyBorder="1" applyAlignment="1">
      <alignment vertical="center"/>
    </xf>
    <xf numFmtId="39" fontId="2" fillId="9" borderId="5" xfId="0" applyNumberFormat="1" applyFont="1" applyFill="1" applyBorder="1" applyAlignment="1"/>
    <xf numFmtId="39" fontId="4" fillId="0" borderId="5" xfId="0" applyNumberFormat="1" applyFont="1" applyFill="1" applyBorder="1" applyAlignment="1">
      <alignment horizontal="left" vertical="center"/>
    </xf>
    <xf numFmtId="39" fontId="2" fillId="0" borderId="5" xfId="0" applyNumberFormat="1" applyFont="1" applyBorder="1" applyAlignment="1">
      <alignment vertical="center" wrapText="1"/>
    </xf>
    <xf numFmtId="39" fontId="4" fillId="0" borderId="5" xfId="0" applyNumberFormat="1" applyFont="1" applyBorder="1" applyAlignment="1"/>
    <xf numFmtId="39" fontId="4" fillId="0" borderId="5" xfId="0" applyNumberFormat="1" applyFont="1" applyBorder="1" applyAlignment="1">
      <alignment wrapText="1"/>
    </xf>
    <xf numFmtId="39" fontId="2" fillId="7" borderId="5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Border="1"/>
    <xf numFmtId="39" fontId="2" fillId="7" borderId="5" xfId="0" applyNumberFormat="1" applyFont="1" applyFill="1" applyBorder="1" applyAlignment="1">
      <alignment wrapText="1"/>
    </xf>
    <xf numFmtId="39" fontId="5" fillId="0" borderId="5" xfId="0" applyNumberFormat="1" applyFont="1" applyBorder="1" applyAlignment="1">
      <alignment vertical="center" wrapText="1"/>
    </xf>
    <xf numFmtId="39" fontId="5" fillId="0" borderId="5" xfId="0" applyNumberFormat="1" applyFont="1" applyBorder="1" applyAlignment="1">
      <alignment wrapText="1"/>
    </xf>
    <xf numFmtId="39" fontId="4" fillId="4" borderId="5" xfId="0" applyNumberFormat="1" applyFont="1" applyFill="1" applyBorder="1" applyAlignment="1">
      <alignment wrapText="1"/>
    </xf>
    <xf numFmtId="0" fontId="2" fillId="4" borderId="5" xfId="2" applyFont="1" applyFill="1" applyBorder="1" applyAlignment="1">
      <alignment horizontal="left" vertical="center" wrapText="1"/>
    </xf>
    <xf numFmtId="0" fontId="2" fillId="7" borderId="5" xfId="2" applyFont="1" applyFill="1" applyBorder="1" applyAlignment="1">
      <alignment horizontal="left" vertical="center"/>
    </xf>
    <xf numFmtId="0" fontId="2" fillId="9" borderId="5" xfId="2" applyFont="1" applyFill="1" applyBorder="1" applyAlignment="1">
      <alignment horizontal="left" vertical="center"/>
    </xf>
    <xf numFmtId="39" fontId="4" fillId="0" borderId="5" xfId="2" applyNumberFormat="1" applyFont="1" applyFill="1" applyBorder="1" applyAlignment="1"/>
    <xf numFmtId="39" fontId="4" fillId="0" borderId="5" xfId="2" applyNumberFormat="1" applyFont="1" applyFill="1" applyBorder="1" applyAlignment="1">
      <alignment horizontal="left"/>
    </xf>
    <xf numFmtId="39" fontId="2" fillId="9" borderId="5" xfId="0" applyNumberFormat="1" applyFont="1" applyFill="1" applyBorder="1" applyAlignment="1">
      <alignment horizontal="left" wrapText="1"/>
    </xf>
    <xf numFmtId="39" fontId="5" fillId="0" borderId="5" xfId="0" applyNumberFormat="1" applyFont="1" applyFill="1" applyBorder="1" applyAlignment="1">
      <alignment horizontal="left"/>
    </xf>
    <xf numFmtId="39" fontId="4" fillId="6" borderId="5" xfId="0" applyNumberFormat="1" applyFont="1" applyFill="1" applyBorder="1" applyAlignment="1">
      <alignment horizontal="left" vertical="center" wrapText="1"/>
    </xf>
    <xf numFmtId="39" fontId="2" fillId="6" borderId="5" xfId="0" applyNumberFormat="1" applyFont="1" applyFill="1" applyBorder="1" applyAlignment="1">
      <alignment horizontal="left" vertical="center"/>
    </xf>
    <xf numFmtId="39" fontId="2" fillId="8" borderId="5" xfId="0" applyNumberFormat="1" applyFont="1" applyFill="1" applyBorder="1" applyAlignment="1">
      <alignment horizontal="center" vertical="center"/>
    </xf>
    <xf numFmtId="0" fontId="2" fillId="10" borderId="5" xfId="2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left" vertical="center"/>
    </xf>
    <xf numFmtId="39" fontId="4" fillId="0" borderId="5" xfId="2" applyNumberFormat="1" applyFont="1" applyFill="1" applyBorder="1" applyAlignment="1">
      <alignment horizontal="left" vertical="center"/>
    </xf>
    <xf numFmtId="39" fontId="4" fillId="0" borderId="5" xfId="0" applyNumberFormat="1" applyFont="1" applyFill="1" applyBorder="1" applyAlignment="1">
      <alignment vertical="center" wrapText="1"/>
    </xf>
    <xf numFmtId="39" fontId="2" fillId="6" borderId="5" xfId="0" applyNumberFormat="1" applyFont="1" applyFill="1" applyBorder="1" applyAlignment="1">
      <alignment horizontal="center" vertical="center"/>
    </xf>
    <xf numFmtId="39" fontId="2" fillId="6" borderId="5" xfId="0" applyNumberFormat="1" applyFont="1" applyFill="1" applyBorder="1" applyAlignment="1">
      <alignment horizontal="left" vertical="center" wrapText="1"/>
    </xf>
    <xf numFmtId="39" fontId="2" fillId="4" borderId="5" xfId="0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left" wrapText="1"/>
    </xf>
    <xf numFmtId="0" fontId="2" fillId="7" borderId="5" xfId="2" applyFont="1" applyFill="1" applyBorder="1" applyAlignment="1">
      <alignment horizontal="left" vertical="center" wrapText="1"/>
    </xf>
    <xf numFmtId="39" fontId="2" fillId="2" borderId="5" xfId="0" applyNumberFormat="1" applyFont="1" applyFill="1" applyBorder="1" applyAlignment="1">
      <alignment wrapText="1"/>
    </xf>
    <xf numFmtId="0" fontId="2" fillId="6" borderId="5" xfId="2" applyFont="1" applyFill="1" applyBorder="1" applyAlignment="1">
      <alignment horizontal="left" vertical="center" wrapText="1"/>
    </xf>
    <xf numFmtId="39" fontId="2" fillId="4" borderId="5" xfId="0" applyNumberFormat="1" applyFont="1" applyFill="1" applyBorder="1" applyAlignment="1">
      <alignment horizontal="center" vertical="center"/>
    </xf>
    <xf numFmtId="0" fontId="2" fillId="10" borderId="5" xfId="2" applyFont="1" applyFill="1" applyBorder="1" applyAlignment="1">
      <alignment vertical="center" wrapText="1"/>
    </xf>
    <xf numFmtId="0" fontId="2" fillId="7" borderId="5" xfId="2" applyFont="1" applyFill="1" applyBorder="1" applyAlignment="1">
      <alignment horizontal="left" wrapText="1"/>
    </xf>
    <xf numFmtId="39" fontId="2" fillId="7" borderId="5" xfId="0" applyNumberFormat="1" applyFont="1" applyFill="1" applyBorder="1" applyAlignment="1"/>
    <xf numFmtId="39" fontId="4" fillId="6" borderId="5" xfId="0" applyNumberFormat="1" applyFont="1" applyFill="1" applyBorder="1" applyAlignment="1">
      <alignment wrapText="1"/>
    </xf>
    <xf numFmtId="0" fontId="2" fillId="6" borderId="5" xfId="2" applyFont="1" applyFill="1" applyBorder="1" applyAlignment="1">
      <alignment horizontal="left" wrapText="1"/>
    </xf>
    <xf numFmtId="0" fontId="4" fillId="3" borderId="5" xfId="0" applyFont="1" applyFill="1" applyBorder="1" applyAlignment="1">
      <alignment vertical="center"/>
    </xf>
    <xf numFmtId="39" fontId="2" fillId="3" borderId="8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3257550</xdr:colOff>
      <xdr:row>0</xdr:row>
      <xdr:rowOff>85725</xdr:rowOff>
    </xdr:from>
    <xdr:to>
      <xdr:col>3</xdr:col>
      <xdr:colOff>190500</xdr:colOff>
      <xdr:row>4</xdr:row>
      <xdr:rowOff>76200</xdr:rowOff>
    </xdr:to>
    <xdr:pic>
      <xdr:nvPicPr>
        <xdr:cNvPr id="2" name="Imagen 1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85725"/>
          <a:ext cx="10953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2095499</xdr:colOff>
      <xdr:row>0</xdr:row>
      <xdr:rowOff>0</xdr:rowOff>
    </xdr:from>
    <xdr:to>
      <xdr:col>2</xdr:col>
      <xdr:colOff>3095624</xdr:colOff>
      <xdr:row>5</xdr:row>
      <xdr:rowOff>83689</xdr:rowOff>
    </xdr:to>
    <xdr:pic>
      <xdr:nvPicPr>
        <xdr:cNvPr id="4" name="Imagen 3" descr="Tribunal Electoral Superior | TSE - Servicio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0"/>
        <a:stretch/>
      </xdr:blipFill>
      <xdr:spPr bwMode="auto">
        <a:xfrm>
          <a:off x="2867024" y="0"/>
          <a:ext cx="1000125" cy="893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390"/>
  <sheetViews>
    <sheetView workbookViewId="0">
      <selection activeCell="F19" sqref="F19"/>
    </sheetView>
  </sheetViews>
  <sheetFormatPr baseColWidth="10" defaultRowHeight="12.75" x14ac:dyDescent="0.2"/>
  <cols>
    <col min="1" max="1" width="2.28515625" style="75" customWidth="1"/>
    <col min="2" max="2" width="9.28515625" style="75" bestFit="1" customWidth="1"/>
    <col min="3" max="3" width="62.42578125" style="75" customWidth="1"/>
    <col min="4" max="4" width="18.5703125" style="75" customWidth="1"/>
    <col min="5" max="5" width="17" style="75" customWidth="1"/>
    <col min="6" max="6" width="15.28515625" style="75" customWidth="1"/>
    <col min="7" max="7" width="16" style="75" customWidth="1"/>
    <col min="8" max="16384" width="11.42578125" style="75"/>
  </cols>
  <sheetData>
    <row r="6" spans="2:7" ht="15.75" x14ac:dyDescent="0.25">
      <c r="B6" s="363" t="s">
        <v>373</v>
      </c>
      <c r="C6" s="363"/>
      <c r="D6" s="363"/>
      <c r="E6" s="363"/>
      <c r="F6" s="363"/>
      <c r="G6" s="363"/>
    </row>
    <row r="7" spans="2:7" ht="15.75" x14ac:dyDescent="0.25">
      <c r="B7" s="363" t="s">
        <v>382</v>
      </c>
      <c r="C7" s="363"/>
      <c r="D7" s="363"/>
      <c r="E7" s="363"/>
      <c r="F7" s="363"/>
      <c r="G7" s="363"/>
    </row>
    <row r="8" spans="2:7" ht="15.75" x14ac:dyDescent="0.25">
      <c r="B8" s="363" t="s">
        <v>2</v>
      </c>
      <c r="C8" s="363"/>
      <c r="D8" s="363"/>
      <c r="E8" s="363"/>
      <c r="F8" s="363"/>
      <c r="G8" s="363"/>
    </row>
    <row r="9" spans="2:7" ht="15.75" x14ac:dyDescent="0.25">
      <c r="B9" s="364" t="s">
        <v>383</v>
      </c>
      <c r="C9" s="364"/>
      <c r="D9" s="364"/>
      <c r="E9" s="364"/>
      <c r="F9" s="364"/>
      <c r="G9" s="364"/>
    </row>
    <row r="10" spans="2:7" ht="15.75" x14ac:dyDescent="0.25">
      <c r="B10" s="365" t="s">
        <v>390</v>
      </c>
      <c r="C10" s="366"/>
      <c r="D10" s="366"/>
      <c r="E10" s="366"/>
      <c r="F10" s="366"/>
      <c r="G10" s="367"/>
    </row>
    <row r="11" spans="2:7" ht="25.5" x14ac:dyDescent="0.2">
      <c r="B11" s="182" t="s">
        <v>0</v>
      </c>
      <c r="C11" s="183" t="s">
        <v>1</v>
      </c>
      <c r="D11" s="182" t="s">
        <v>2</v>
      </c>
      <c r="E11" s="221" t="s">
        <v>386</v>
      </c>
      <c r="F11" s="217" t="s">
        <v>387</v>
      </c>
      <c r="G11" s="217" t="s">
        <v>2</v>
      </c>
    </row>
    <row r="12" spans="2:7" ht="25.5" customHeight="1" x14ac:dyDescent="0.2">
      <c r="B12" s="184">
        <v>11</v>
      </c>
      <c r="C12" s="185" t="s">
        <v>357</v>
      </c>
      <c r="D12" s="218">
        <v>1008000000</v>
      </c>
      <c r="E12" s="218">
        <f>+E13+E243+E267+E293+E319</f>
        <v>13700000</v>
      </c>
      <c r="F12" s="218">
        <f>+F13+F243+F267+F293+F319</f>
        <v>13700000</v>
      </c>
      <c r="G12" s="218">
        <v>1008000000</v>
      </c>
    </row>
    <row r="13" spans="2:7" ht="21" customHeight="1" x14ac:dyDescent="0.2">
      <c r="B13" s="186" t="s">
        <v>3</v>
      </c>
      <c r="C13" s="187" t="s">
        <v>4</v>
      </c>
      <c r="D13" s="214">
        <v>660604868</v>
      </c>
      <c r="E13" s="214">
        <f>+E14+E54+E126+E189+E196+E237</f>
        <v>13700000</v>
      </c>
      <c r="F13" s="214">
        <f>+F14+F54+F126+F189+F196+F237</f>
        <v>13700000</v>
      </c>
      <c r="G13" s="214">
        <f>+G14+G54+G126+G189+G196+G237</f>
        <v>650904868</v>
      </c>
    </row>
    <row r="14" spans="2:7" ht="24" customHeight="1" x14ac:dyDescent="0.2">
      <c r="B14" s="188">
        <v>21</v>
      </c>
      <c r="C14" s="189" t="s">
        <v>5</v>
      </c>
      <c r="D14" s="123">
        <v>447959737</v>
      </c>
      <c r="E14" s="123">
        <f>+E15+E30+E35+E42+E49+E216</f>
        <v>11600000</v>
      </c>
      <c r="F14" s="123">
        <f>+F15+F30+F35+F42+F49+F216</f>
        <v>900000</v>
      </c>
      <c r="G14" s="123">
        <f>+G15+G30+G35+G42+G49+G216</f>
        <v>437259737</v>
      </c>
    </row>
    <row r="15" spans="2:7" ht="17.25" customHeight="1" x14ac:dyDescent="0.2">
      <c r="B15" s="190">
        <v>211</v>
      </c>
      <c r="C15" s="191" t="s">
        <v>6</v>
      </c>
      <c r="D15" s="128">
        <v>283609706</v>
      </c>
      <c r="E15" s="128">
        <f>+E16+E18+E22+E24+E26+E28</f>
        <v>11600000</v>
      </c>
      <c r="F15" s="128">
        <f>+F16+F18+F22+F24+F26+F28</f>
        <v>900000</v>
      </c>
      <c r="G15" s="128">
        <f>+G16+G18+G22+G24+G26+G28</f>
        <v>272909706</v>
      </c>
    </row>
    <row r="16" spans="2:7" ht="12.75" customHeight="1" x14ac:dyDescent="0.2">
      <c r="B16" s="5">
        <v>2111</v>
      </c>
      <c r="C16" s="6" t="s">
        <v>7</v>
      </c>
      <c r="D16" s="7">
        <v>211645819</v>
      </c>
      <c r="E16" s="7">
        <f>+E17</f>
        <v>10700000</v>
      </c>
      <c r="F16" s="7">
        <f>+F17</f>
        <v>0</v>
      </c>
      <c r="G16" s="7">
        <f>+G17</f>
        <v>200945819</v>
      </c>
    </row>
    <row r="17" spans="2:7" ht="16.5" customHeight="1" x14ac:dyDescent="0.2">
      <c r="B17" s="78" t="s">
        <v>8</v>
      </c>
      <c r="C17" s="90" t="s">
        <v>9</v>
      </c>
      <c r="D17" s="21">
        <v>211645819</v>
      </c>
      <c r="E17" s="137">
        <v>10700000</v>
      </c>
      <c r="F17" s="21">
        <v>0</v>
      </c>
      <c r="G17" s="138">
        <f>+D17-E17+F17</f>
        <v>200945819</v>
      </c>
    </row>
    <row r="18" spans="2:7" ht="15.75" customHeight="1" x14ac:dyDescent="0.2">
      <c r="B18" s="5">
        <v>2112</v>
      </c>
      <c r="C18" s="11" t="s">
        <v>10</v>
      </c>
      <c r="D18" s="7">
        <v>5100000</v>
      </c>
      <c r="E18" s="7">
        <f>+E19+E20+E21</f>
        <v>0</v>
      </c>
      <c r="F18" s="7">
        <f>+F19+F20+F21</f>
        <v>900000</v>
      </c>
      <c r="G18" s="7">
        <f>+G19+G20+G21</f>
        <v>6000000</v>
      </c>
    </row>
    <row r="19" spans="2:7" ht="13.5" customHeight="1" x14ac:dyDescent="0.2">
      <c r="B19" s="78" t="s">
        <v>11</v>
      </c>
      <c r="C19" s="79" t="s">
        <v>12</v>
      </c>
      <c r="D19" s="10">
        <v>1000000</v>
      </c>
      <c r="E19" s="143">
        <v>0</v>
      </c>
      <c r="F19" s="10">
        <v>0</v>
      </c>
      <c r="G19" s="138">
        <f>+D19-E19+F19</f>
        <v>1000000</v>
      </c>
    </row>
    <row r="20" spans="2:7" ht="13.5" customHeight="1" x14ac:dyDescent="0.2">
      <c r="B20" s="78" t="s">
        <v>13</v>
      </c>
      <c r="C20" s="79" t="s">
        <v>14</v>
      </c>
      <c r="D20" s="10">
        <v>4000000</v>
      </c>
      <c r="E20" s="143">
        <v>0</v>
      </c>
      <c r="F20" s="21">
        <v>0</v>
      </c>
      <c r="G20" s="138">
        <f>+D20-E20+F20</f>
        <v>4000000</v>
      </c>
    </row>
    <row r="21" spans="2:7" ht="13.5" customHeight="1" x14ac:dyDescent="0.2">
      <c r="B21" s="78" t="s">
        <v>379</v>
      </c>
      <c r="C21" s="79" t="s">
        <v>381</v>
      </c>
      <c r="D21" s="10">
        <v>100000</v>
      </c>
      <c r="E21" s="143">
        <v>0</v>
      </c>
      <c r="F21" s="10">
        <v>900000</v>
      </c>
      <c r="G21" s="138">
        <f>+D21-E21+F21</f>
        <v>1000000</v>
      </c>
    </row>
    <row r="22" spans="2:7" ht="12.75" customHeight="1" x14ac:dyDescent="0.2">
      <c r="B22" s="5">
        <v>2113</v>
      </c>
      <c r="C22" s="11" t="s">
        <v>15</v>
      </c>
      <c r="D22" s="7">
        <v>100000</v>
      </c>
      <c r="E22" s="7">
        <f t="shared" ref="E22:G22" si="0">+E23</f>
        <v>0</v>
      </c>
      <c r="F22" s="7">
        <f t="shared" si="0"/>
        <v>0</v>
      </c>
      <c r="G22" s="7">
        <f t="shared" si="0"/>
        <v>100000</v>
      </c>
    </row>
    <row r="23" spans="2:7" ht="15.75" customHeight="1" x14ac:dyDescent="0.2">
      <c r="B23" s="78" t="s">
        <v>16</v>
      </c>
      <c r="C23" s="91" t="s">
        <v>15</v>
      </c>
      <c r="D23" s="10">
        <v>100000</v>
      </c>
      <c r="E23" s="60">
        <v>0</v>
      </c>
      <c r="F23" s="10">
        <v>0</v>
      </c>
      <c r="G23" s="138">
        <f>+D23-E23+F23</f>
        <v>100000</v>
      </c>
    </row>
    <row r="24" spans="2:7" ht="12.75" customHeight="1" x14ac:dyDescent="0.2">
      <c r="B24" s="5">
        <v>2114</v>
      </c>
      <c r="C24" s="13" t="s">
        <v>17</v>
      </c>
      <c r="D24" s="7">
        <v>19600000</v>
      </c>
      <c r="E24" s="136">
        <f>+E25</f>
        <v>900000</v>
      </c>
      <c r="F24" s="7">
        <f>+F25</f>
        <v>0</v>
      </c>
      <c r="G24" s="141">
        <f>+G25</f>
        <v>18700000</v>
      </c>
    </row>
    <row r="25" spans="2:7" ht="12.75" customHeight="1" x14ac:dyDescent="0.2">
      <c r="B25" s="78" t="s">
        <v>18</v>
      </c>
      <c r="C25" s="79" t="s">
        <v>19</v>
      </c>
      <c r="D25" s="10">
        <v>19600000</v>
      </c>
      <c r="E25" s="137">
        <v>900000</v>
      </c>
      <c r="F25" s="10">
        <v>0</v>
      </c>
      <c r="G25" s="138">
        <f>+D25-E25+F25</f>
        <v>18700000</v>
      </c>
    </row>
    <row r="26" spans="2:7" ht="12.75" customHeight="1" x14ac:dyDescent="0.2">
      <c r="B26" s="5">
        <v>2115</v>
      </c>
      <c r="C26" s="89" t="s">
        <v>20</v>
      </c>
      <c r="D26" s="7">
        <v>25595221</v>
      </c>
      <c r="E26" s="136">
        <f t="shared" ref="E26:G26" si="1">+E27</f>
        <v>0</v>
      </c>
      <c r="F26" s="7">
        <f t="shared" si="1"/>
        <v>0</v>
      </c>
      <c r="G26" s="141">
        <f t="shared" si="1"/>
        <v>25595221</v>
      </c>
    </row>
    <row r="27" spans="2:7" ht="12.75" customHeight="1" x14ac:dyDescent="0.2">
      <c r="B27" s="78" t="s">
        <v>21</v>
      </c>
      <c r="C27" s="90" t="s">
        <v>22</v>
      </c>
      <c r="D27" s="21">
        <v>25595221</v>
      </c>
      <c r="E27" s="60">
        <v>0</v>
      </c>
      <c r="F27" s="10">
        <v>0</v>
      </c>
      <c r="G27" s="138">
        <f>+D27-E27+F27</f>
        <v>25595221</v>
      </c>
    </row>
    <row r="28" spans="2:7" ht="12.75" customHeight="1" x14ac:dyDescent="0.2">
      <c r="B28" s="5">
        <v>2116</v>
      </c>
      <c r="C28" s="13" t="s">
        <v>23</v>
      </c>
      <c r="D28" s="7">
        <v>21568666</v>
      </c>
      <c r="E28" s="136">
        <f t="shared" ref="E28:G28" si="2">+E29</f>
        <v>0</v>
      </c>
      <c r="F28" s="7">
        <f t="shared" si="2"/>
        <v>0</v>
      </c>
      <c r="G28" s="141">
        <f t="shared" si="2"/>
        <v>21568666</v>
      </c>
    </row>
    <row r="29" spans="2:7" ht="12.75" customHeight="1" x14ac:dyDescent="0.2">
      <c r="B29" s="78" t="s">
        <v>24</v>
      </c>
      <c r="C29" s="90" t="s">
        <v>23</v>
      </c>
      <c r="D29" s="10">
        <v>21568666</v>
      </c>
      <c r="E29" s="60">
        <v>0</v>
      </c>
      <c r="F29" s="10">
        <v>0</v>
      </c>
      <c r="G29" s="138">
        <f>+D29-E29+F29</f>
        <v>21568666</v>
      </c>
    </row>
    <row r="30" spans="2:7" ht="14.25" customHeight="1" x14ac:dyDescent="0.2">
      <c r="B30" s="190">
        <v>212</v>
      </c>
      <c r="C30" s="222" t="s">
        <v>25</v>
      </c>
      <c r="D30" s="128">
        <v>48750000</v>
      </c>
      <c r="E30" s="128">
        <f t="shared" ref="E30:G30" si="3">+E31</f>
        <v>0</v>
      </c>
      <c r="F30" s="128">
        <f t="shared" si="3"/>
        <v>0</v>
      </c>
      <c r="G30" s="128">
        <f t="shared" si="3"/>
        <v>48750000</v>
      </c>
    </row>
    <row r="31" spans="2:7" ht="13.5" customHeight="1" x14ac:dyDescent="0.2">
      <c r="B31" s="5">
        <v>2122</v>
      </c>
      <c r="C31" s="6" t="s">
        <v>26</v>
      </c>
      <c r="D31" s="7">
        <v>48750000</v>
      </c>
      <c r="E31" s="136">
        <f t="shared" ref="E31:G31" si="4">+E32+E33+E34</f>
        <v>0</v>
      </c>
      <c r="F31" s="7">
        <f t="shared" si="4"/>
        <v>0</v>
      </c>
      <c r="G31" s="141">
        <f t="shared" si="4"/>
        <v>48750000</v>
      </c>
    </row>
    <row r="32" spans="2:7" ht="12.75" customHeight="1" x14ac:dyDescent="0.2">
      <c r="B32" s="78" t="s">
        <v>27</v>
      </c>
      <c r="C32" s="90" t="s">
        <v>28</v>
      </c>
      <c r="D32" s="10">
        <v>500000</v>
      </c>
      <c r="E32" s="60">
        <v>0</v>
      </c>
      <c r="F32" s="10">
        <v>0</v>
      </c>
      <c r="G32" s="138">
        <f t="shared" ref="G32:G34" si="5">+D32-E32+F32</f>
        <v>500000</v>
      </c>
    </row>
    <row r="33" spans="2:7" ht="12.75" customHeight="1" x14ac:dyDescent="0.2">
      <c r="B33" s="92" t="s">
        <v>29</v>
      </c>
      <c r="C33" s="93" t="s">
        <v>30</v>
      </c>
      <c r="D33" s="10">
        <v>47250000</v>
      </c>
      <c r="E33" s="60">
        <v>0</v>
      </c>
      <c r="F33" s="10">
        <v>0</v>
      </c>
      <c r="G33" s="138">
        <f t="shared" si="5"/>
        <v>47250000</v>
      </c>
    </row>
    <row r="34" spans="2:7" ht="12.75" customHeight="1" x14ac:dyDescent="0.2">
      <c r="B34" s="92" t="s">
        <v>31</v>
      </c>
      <c r="C34" s="93" t="s">
        <v>32</v>
      </c>
      <c r="D34" s="10">
        <v>1000000</v>
      </c>
      <c r="E34" s="60">
        <v>0</v>
      </c>
      <c r="F34" s="10">
        <v>0</v>
      </c>
      <c r="G34" s="138">
        <f t="shared" si="5"/>
        <v>1000000</v>
      </c>
    </row>
    <row r="35" spans="2:7" ht="12.75" customHeight="1" x14ac:dyDescent="0.2">
      <c r="B35" s="64">
        <v>213</v>
      </c>
      <c r="C35" s="192" t="s">
        <v>33</v>
      </c>
      <c r="D35" s="128">
        <v>9900000</v>
      </c>
      <c r="E35" s="161">
        <f>+E36+E39</f>
        <v>0</v>
      </c>
      <c r="F35" s="128">
        <f>+F36+F39</f>
        <v>0</v>
      </c>
      <c r="G35" s="162">
        <f t="shared" ref="G35" si="6">+G36+G39</f>
        <v>9900000</v>
      </c>
    </row>
    <row r="36" spans="2:7" ht="12.75" customHeight="1" x14ac:dyDescent="0.2">
      <c r="B36" s="17">
        <v>2131</v>
      </c>
      <c r="C36" s="18" t="s">
        <v>34</v>
      </c>
      <c r="D36" s="7">
        <v>5500000</v>
      </c>
      <c r="E36" s="136">
        <f>+E37+E38</f>
        <v>0</v>
      </c>
      <c r="F36" s="7">
        <f>+F37+F38</f>
        <v>0</v>
      </c>
      <c r="G36" s="141">
        <f>+G37+G38</f>
        <v>5500000</v>
      </c>
    </row>
    <row r="37" spans="2:7" ht="12.75" customHeight="1" x14ac:dyDescent="0.2">
      <c r="B37" s="92" t="s">
        <v>35</v>
      </c>
      <c r="C37" s="94" t="s">
        <v>36</v>
      </c>
      <c r="D37" s="10">
        <v>5000000</v>
      </c>
      <c r="E37" s="60">
        <v>0</v>
      </c>
      <c r="F37" s="10">
        <v>0</v>
      </c>
      <c r="G37" s="138">
        <f t="shared" ref="G37:G38" si="7">+D37-E37+F37</f>
        <v>5000000</v>
      </c>
    </row>
    <row r="38" spans="2:7" ht="12.75" customHeight="1" x14ac:dyDescent="0.2">
      <c r="B38" s="92" t="s">
        <v>37</v>
      </c>
      <c r="C38" s="94" t="s">
        <v>38</v>
      </c>
      <c r="D38" s="10">
        <v>500000</v>
      </c>
      <c r="E38" s="60">
        <v>0</v>
      </c>
      <c r="F38" s="10">
        <v>0</v>
      </c>
      <c r="G38" s="138">
        <f t="shared" si="7"/>
        <v>500000</v>
      </c>
    </row>
    <row r="39" spans="2:7" ht="12.75" customHeight="1" x14ac:dyDescent="0.2">
      <c r="B39" s="17">
        <v>2132</v>
      </c>
      <c r="C39" s="18" t="s">
        <v>39</v>
      </c>
      <c r="D39" s="7">
        <v>4400000</v>
      </c>
      <c r="E39" s="136">
        <f>+E40+E41</f>
        <v>0</v>
      </c>
      <c r="F39" s="7">
        <f>+F40+F41</f>
        <v>0</v>
      </c>
      <c r="G39" s="141">
        <f>+G40+G41</f>
        <v>4400000</v>
      </c>
    </row>
    <row r="40" spans="2:7" ht="12.75" customHeight="1" x14ac:dyDescent="0.2">
      <c r="B40" s="92" t="s">
        <v>40</v>
      </c>
      <c r="C40" s="94" t="s">
        <v>41</v>
      </c>
      <c r="D40" s="10">
        <v>3800000</v>
      </c>
      <c r="E40" s="60">
        <v>0</v>
      </c>
      <c r="F40" s="10">
        <v>0</v>
      </c>
      <c r="G40" s="138">
        <f t="shared" ref="G40:G41" si="8">+D40-E40+F40</f>
        <v>3800000</v>
      </c>
    </row>
    <row r="41" spans="2:7" ht="12.75" customHeight="1" x14ac:dyDescent="0.2">
      <c r="B41" s="92" t="s">
        <v>42</v>
      </c>
      <c r="C41" s="94" t="s">
        <v>43</v>
      </c>
      <c r="D41" s="10">
        <v>600000</v>
      </c>
      <c r="E41" s="60">
        <v>0</v>
      </c>
      <c r="F41" s="10">
        <v>0</v>
      </c>
      <c r="G41" s="138">
        <f t="shared" si="8"/>
        <v>600000</v>
      </c>
    </row>
    <row r="42" spans="2:7" ht="12.75" customHeight="1" x14ac:dyDescent="0.2">
      <c r="B42" s="64">
        <v>214</v>
      </c>
      <c r="C42" s="192" t="s">
        <v>44</v>
      </c>
      <c r="D42" s="128">
        <v>45498500</v>
      </c>
      <c r="E42" s="161">
        <f>+E43+E44</f>
        <v>0</v>
      </c>
      <c r="F42" s="128">
        <f>+F43+F44</f>
        <v>0</v>
      </c>
      <c r="G42" s="162">
        <f>+G43+G44</f>
        <v>45498500</v>
      </c>
    </row>
    <row r="43" spans="2:7" ht="12.75" customHeight="1" x14ac:dyDescent="0.2">
      <c r="B43" s="92" t="s">
        <v>45</v>
      </c>
      <c r="C43" s="95" t="s">
        <v>46</v>
      </c>
      <c r="D43" s="10">
        <v>40000000</v>
      </c>
      <c r="E43" s="60">
        <v>0</v>
      </c>
      <c r="F43" s="10">
        <v>0</v>
      </c>
      <c r="G43" s="138">
        <v>40000000</v>
      </c>
    </row>
    <row r="44" spans="2:7" ht="12.75" customHeight="1" x14ac:dyDescent="0.2">
      <c r="B44" s="120">
        <v>2142</v>
      </c>
      <c r="C44" s="114" t="s">
        <v>47</v>
      </c>
      <c r="D44" s="7">
        <v>5498500</v>
      </c>
      <c r="E44" s="136">
        <f>SUM(E45:E48)</f>
        <v>0</v>
      </c>
      <c r="F44" s="7">
        <f t="shared" ref="F44" si="9">SUM(F45:F48)</f>
        <v>0</v>
      </c>
      <c r="G44" s="141">
        <f>+G45+G46+G47+G48</f>
        <v>5498500</v>
      </c>
    </row>
    <row r="45" spans="2:7" ht="12.75" customHeight="1" x14ac:dyDescent="0.2">
      <c r="B45" s="121" t="s">
        <v>48</v>
      </c>
      <c r="C45" s="115" t="s">
        <v>49</v>
      </c>
      <c r="D45" s="10">
        <v>2038100</v>
      </c>
      <c r="E45" s="60">
        <v>0</v>
      </c>
      <c r="F45" s="10">
        <v>0</v>
      </c>
      <c r="G45" s="138">
        <f>+D45-E45+F45</f>
        <v>2038100</v>
      </c>
    </row>
    <row r="46" spans="2:7" ht="12.75" customHeight="1" x14ac:dyDescent="0.2">
      <c r="B46" s="129" t="s">
        <v>361</v>
      </c>
      <c r="C46" s="130" t="s">
        <v>362</v>
      </c>
      <c r="D46" s="21">
        <v>500000</v>
      </c>
      <c r="E46" s="60">
        <v>0</v>
      </c>
      <c r="F46" s="10">
        <v>0</v>
      </c>
      <c r="G46" s="175">
        <f>+D46-E46+F46</f>
        <v>500000</v>
      </c>
    </row>
    <row r="47" spans="2:7" ht="12.75" customHeight="1" x14ac:dyDescent="0.2">
      <c r="B47" s="14" t="s">
        <v>50</v>
      </c>
      <c r="C47" s="20" t="s">
        <v>51</v>
      </c>
      <c r="D47" s="21">
        <v>100000</v>
      </c>
      <c r="E47" s="60">
        <v>0</v>
      </c>
      <c r="F47" s="60">
        <v>0</v>
      </c>
      <c r="G47" s="21">
        <f>+D47-E47+F47</f>
        <v>100000</v>
      </c>
    </row>
    <row r="48" spans="2:7" ht="12.75" customHeight="1" x14ac:dyDescent="0.2">
      <c r="B48" s="92" t="s">
        <v>52</v>
      </c>
      <c r="C48" s="95" t="s">
        <v>358</v>
      </c>
      <c r="D48" s="21">
        <v>2860400</v>
      </c>
      <c r="E48" s="60">
        <v>0</v>
      </c>
      <c r="F48" s="60">
        <v>0</v>
      </c>
      <c r="G48" s="21">
        <v>2860400</v>
      </c>
    </row>
    <row r="49" spans="2:7" ht="12.75" customHeight="1" x14ac:dyDescent="0.2">
      <c r="B49" s="64">
        <v>215</v>
      </c>
      <c r="C49" s="193" t="s">
        <v>53</v>
      </c>
      <c r="D49" s="128">
        <v>53262631</v>
      </c>
      <c r="E49" s="161">
        <f t="shared" ref="E49:G49" si="10">SUM(E50:E53)</f>
        <v>0</v>
      </c>
      <c r="F49" s="161">
        <f t="shared" si="10"/>
        <v>0</v>
      </c>
      <c r="G49" s="128">
        <f t="shared" si="10"/>
        <v>53262631</v>
      </c>
    </row>
    <row r="50" spans="2:7" ht="12.75" customHeight="1" x14ac:dyDescent="0.2">
      <c r="B50" s="14" t="s">
        <v>54</v>
      </c>
      <c r="C50" s="19" t="s">
        <v>55</v>
      </c>
      <c r="D50" s="10">
        <v>13958822</v>
      </c>
      <c r="E50" s="60">
        <v>0</v>
      </c>
      <c r="F50" s="60">
        <v>0</v>
      </c>
      <c r="G50" s="21">
        <f t="shared" ref="G50:G53" si="11">+D50-E50+F50</f>
        <v>13958822</v>
      </c>
    </row>
    <row r="51" spans="2:7" ht="12.75" customHeight="1" x14ac:dyDescent="0.2">
      <c r="B51" s="14" t="s">
        <v>56</v>
      </c>
      <c r="C51" s="19" t="s">
        <v>57</v>
      </c>
      <c r="D51" s="10">
        <v>13991336</v>
      </c>
      <c r="E51" s="60">
        <v>0</v>
      </c>
      <c r="F51" s="60">
        <v>0</v>
      </c>
      <c r="G51" s="21">
        <f t="shared" si="11"/>
        <v>13991336</v>
      </c>
    </row>
    <row r="52" spans="2:7" ht="12.75" customHeight="1" x14ac:dyDescent="0.2">
      <c r="B52" s="14" t="s">
        <v>58</v>
      </c>
      <c r="C52" s="19" t="s">
        <v>59</v>
      </c>
      <c r="D52" s="10">
        <v>1712473</v>
      </c>
      <c r="E52" s="60">
        <v>0</v>
      </c>
      <c r="F52" s="60">
        <v>0</v>
      </c>
      <c r="G52" s="21">
        <f t="shared" si="11"/>
        <v>1712473</v>
      </c>
    </row>
    <row r="53" spans="2:7" ht="14.25" customHeight="1" x14ac:dyDescent="0.2">
      <c r="B53" s="92" t="s">
        <v>60</v>
      </c>
      <c r="C53" s="97" t="s">
        <v>61</v>
      </c>
      <c r="D53" s="10">
        <v>23600000</v>
      </c>
      <c r="E53" s="60">
        <v>0</v>
      </c>
      <c r="F53" s="60">
        <v>0</v>
      </c>
      <c r="G53" s="21">
        <f t="shared" si="11"/>
        <v>23600000</v>
      </c>
    </row>
    <row r="54" spans="2:7" ht="12.75" customHeight="1" x14ac:dyDescent="0.2">
      <c r="B54" s="62">
        <v>22</v>
      </c>
      <c r="C54" s="63" t="s">
        <v>62</v>
      </c>
      <c r="D54" s="145">
        <v>172018868</v>
      </c>
      <c r="E54" s="145">
        <f>+E55+E64+E67+E70+E74+E84+E88+E104+E120+E230</f>
        <v>2000000</v>
      </c>
      <c r="F54" s="145">
        <f>+F55+F64+F67+F70+F74+F84+F88+F104+F120+F230</f>
        <v>2000000</v>
      </c>
      <c r="G54" s="123">
        <f>+G55+G64+G67+G70+G74+G84+G88+G104+G120+G230</f>
        <v>172018868</v>
      </c>
    </row>
    <row r="55" spans="2:7" ht="12.75" customHeight="1" x14ac:dyDescent="0.2">
      <c r="B55" s="64">
        <v>221</v>
      </c>
      <c r="C55" s="192" t="s">
        <v>63</v>
      </c>
      <c r="D55" s="128">
        <v>22124807</v>
      </c>
      <c r="E55" s="161">
        <f>+E56+E57+E58+E59+E60+E61+E62+E63</f>
        <v>0</v>
      </c>
      <c r="F55" s="161">
        <f>+F56+F57+F58+F59+F60+F61+F62+F63</f>
        <v>0</v>
      </c>
      <c r="G55" s="128">
        <f>+G56+G57+G58+G59+G60+G61+G62+G63</f>
        <v>22124807</v>
      </c>
    </row>
    <row r="56" spans="2:7" ht="12.75" customHeight="1" x14ac:dyDescent="0.2">
      <c r="B56" s="92" t="s">
        <v>64</v>
      </c>
      <c r="C56" s="94" t="s">
        <v>65</v>
      </c>
      <c r="D56" s="10">
        <v>500000</v>
      </c>
      <c r="E56" s="60">
        <v>0</v>
      </c>
      <c r="F56" s="60">
        <v>0</v>
      </c>
      <c r="G56" s="21">
        <f t="shared" ref="G56:G63" si="12">+D56-E56+F56</f>
        <v>500000</v>
      </c>
    </row>
    <row r="57" spans="2:7" ht="12.75" customHeight="1" x14ac:dyDescent="0.2">
      <c r="B57" s="92" t="s">
        <v>66</v>
      </c>
      <c r="C57" s="97" t="s">
        <v>67</v>
      </c>
      <c r="D57" s="10">
        <v>300000</v>
      </c>
      <c r="E57" s="60">
        <v>0</v>
      </c>
      <c r="F57" s="60">
        <v>0</v>
      </c>
      <c r="G57" s="21">
        <f t="shared" si="12"/>
        <v>300000</v>
      </c>
    </row>
    <row r="58" spans="2:7" ht="12.75" customHeight="1" x14ac:dyDescent="0.2">
      <c r="B58" s="92" t="s">
        <v>68</v>
      </c>
      <c r="C58" s="93" t="s">
        <v>69</v>
      </c>
      <c r="D58" s="10">
        <v>7000000</v>
      </c>
      <c r="E58" s="60">
        <v>0</v>
      </c>
      <c r="F58" s="60">
        <v>0</v>
      </c>
      <c r="G58" s="21">
        <f t="shared" si="12"/>
        <v>7000000</v>
      </c>
    </row>
    <row r="59" spans="2:7" ht="12.75" customHeight="1" x14ac:dyDescent="0.2">
      <c r="B59" s="92" t="s">
        <v>70</v>
      </c>
      <c r="C59" s="93" t="s">
        <v>71</v>
      </c>
      <c r="D59" s="10">
        <v>50000</v>
      </c>
      <c r="E59" s="60">
        <v>0</v>
      </c>
      <c r="F59" s="60">
        <v>0</v>
      </c>
      <c r="G59" s="21">
        <f t="shared" si="12"/>
        <v>50000</v>
      </c>
    </row>
    <row r="60" spans="2:7" ht="12.75" customHeight="1" x14ac:dyDescent="0.2">
      <c r="B60" s="92" t="s">
        <v>72</v>
      </c>
      <c r="C60" s="97" t="s">
        <v>73</v>
      </c>
      <c r="D60" s="10">
        <v>4000000</v>
      </c>
      <c r="E60" s="60">
        <v>0</v>
      </c>
      <c r="F60" s="60">
        <v>0</v>
      </c>
      <c r="G60" s="21">
        <f t="shared" si="12"/>
        <v>4000000</v>
      </c>
    </row>
    <row r="61" spans="2:7" ht="12.75" customHeight="1" x14ac:dyDescent="0.2">
      <c r="B61" s="92" t="s">
        <v>74</v>
      </c>
      <c r="C61" s="93" t="s">
        <v>75</v>
      </c>
      <c r="D61" s="10">
        <v>10074807</v>
      </c>
      <c r="E61" s="60">
        <v>0</v>
      </c>
      <c r="F61" s="60">
        <v>0</v>
      </c>
      <c r="G61" s="21">
        <f t="shared" si="12"/>
        <v>10074807</v>
      </c>
    </row>
    <row r="62" spans="2:7" ht="12.75" customHeight="1" x14ac:dyDescent="0.2">
      <c r="B62" s="92" t="s">
        <v>76</v>
      </c>
      <c r="C62" s="93" t="s">
        <v>77</v>
      </c>
      <c r="D62" s="10">
        <v>100000</v>
      </c>
      <c r="E62" s="60">
        <v>0</v>
      </c>
      <c r="F62" s="10">
        <v>0</v>
      </c>
      <c r="G62" s="138">
        <f t="shared" si="12"/>
        <v>100000</v>
      </c>
    </row>
    <row r="63" spans="2:7" ht="12.75" customHeight="1" x14ac:dyDescent="0.2">
      <c r="B63" s="92" t="s">
        <v>78</v>
      </c>
      <c r="C63" s="93" t="s">
        <v>79</v>
      </c>
      <c r="D63" s="10">
        <v>100000</v>
      </c>
      <c r="E63" s="60">
        <v>0</v>
      </c>
      <c r="F63" s="10">
        <v>0</v>
      </c>
      <c r="G63" s="138">
        <f t="shared" si="12"/>
        <v>100000</v>
      </c>
    </row>
    <row r="64" spans="2:7" ht="12.75" customHeight="1" x14ac:dyDescent="0.2">
      <c r="B64" s="64">
        <v>222</v>
      </c>
      <c r="C64" s="65" t="s">
        <v>80</v>
      </c>
      <c r="D64" s="128">
        <v>4400000</v>
      </c>
      <c r="E64" s="128">
        <f t="shared" ref="E64:F64" si="13">+E65+E66</f>
        <v>0</v>
      </c>
      <c r="F64" s="128">
        <f t="shared" si="13"/>
        <v>0</v>
      </c>
      <c r="G64" s="128">
        <f>+G65+G66</f>
        <v>4400000</v>
      </c>
    </row>
    <row r="65" spans="2:7" ht="18" customHeight="1" x14ac:dyDescent="0.2">
      <c r="B65" s="98" t="s">
        <v>81</v>
      </c>
      <c r="C65" s="94" t="s">
        <v>82</v>
      </c>
      <c r="D65" s="10">
        <v>900000</v>
      </c>
      <c r="E65" s="60">
        <v>0</v>
      </c>
      <c r="F65" s="10">
        <v>0</v>
      </c>
      <c r="G65" s="138">
        <f t="shared" ref="G65:G66" si="14">+D65-E65+F65</f>
        <v>900000</v>
      </c>
    </row>
    <row r="66" spans="2:7" ht="16.5" customHeight="1" x14ac:dyDescent="0.2">
      <c r="B66" s="98" t="s">
        <v>83</v>
      </c>
      <c r="C66" s="93" t="s">
        <v>84</v>
      </c>
      <c r="D66" s="10">
        <v>3500000</v>
      </c>
      <c r="E66" s="60">
        <v>0</v>
      </c>
      <c r="F66" s="10">
        <v>0</v>
      </c>
      <c r="G66" s="138">
        <f t="shared" si="14"/>
        <v>3500000</v>
      </c>
    </row>
    <row r="67" spans="2:7" ht="12.75" customHeight="1" x14ac:dyDescent="0.2">
      <c r="B67" s="64">
        <v>223</v>
      </c>
      <c r="C67" s="192" t="s">
        <v>85</v>
      </c>
      <c r="D67" s="128">
        <v>5500000</v>
      </c>
      <c r="E67" s="128">
        <f t="shared" ref="E67:G67" si="15">+E68+E69</f>
        <v>0</v>
      </c>
      <c r="F67" s="128">
        <f t="shared" si="15"/>
        <v>0</v>
      </c>
      <c r="G67" s="128">
        <f t="shared" si="15"/>
        <v>5500000</v>
      </c>
    </row>
    <row r="68" spans="2:7" ht="12.75" customHeight="1" x14ac:dyDescent="0.2">
      <c r="B68" s="92" t="s">
        <v>86</v>
      </c>
      <c r="C68" s="94" t="s">
        <v>87</v>
      </c>
      <c r="D68" s="99">
        <v>2000000</v>
      </c>
      <c r="E68" s="144">
        <v>0</v>
      </c>
      <c r="F68" s="99">
        <v>0</v>
      </c>
      <c r="G68" s="138">
        <f t="shared" ref="G68:G69" si="16">+D68-E68+F68</f>
        <v>2000000</v>
      </c>
    </row>
    <row r="69" spans="2:7" ht="12.75" customHeight="1" x14ac:dyDescent="0.2">
      <c r="B69" s="92" t="s">
        <v>88</v>
      </c>
      <c r="C69" s="94" t="s">
        <v>89</v>
      </c>
      <c r="D69" s="99">
        <v>3500000</v>
      </c>
      <c r="E69" s="144">
        <v>0</v>
      </c>
      <c r="F69" s="99">
        <v>0</v>
      </c>
      <c r="G69" s="138">
        <f t="shared" si="16"/>
        <v>3500000</v>
      </c>
    </row>
    <row r="70" spans="2:7" ht="12.75" customHeight="1" x14ac:dyDescent="0.2">
      <c r="B70" s="64">
        <v>224</v>
      </c>
      <c r="C70" s="192" t="s">
        <v>90</v>
      </c>
      <c r="D70" s="128">
        <v>1250000</v>
      </c>
      <c r="E70" s="128">
        <f t="shared" ref="E70:G70" si="17">+E71+E72+E73</f>
        <v>0</v>
      </c>
      <c r="F70" s="128">
        <f t="shared" si="17"/>
        <v>0</v>
      </c>
      <c r="G70" s="128">
        <f t="shared" si="17"/>
        <v>1250000</v>
      </c>
    </row>
    <row r="71" spans="2:7" ht="12.75" customHeight="1" x14ac:dyDescent="0.2">
      <c r="B71" s="92" t="s">
        <v>91</v>
      </c>
      <c r="C71" s="94" t="s">
        <v>92</v>
      </c>
      <c r="D71" s="10">
        <v>1000000</v>
      </c>
      <c r="E71" s="60">
        <v>0</v>
      </c>
      <c r="F71" s="10">
        <v>0</v>
      </c>
      <c r="G71" s="138">
        <f t="shared" ref="G71:G73" si="18">+D71-E71+F71</f>
        <v>1000000</v>
      </c>
    </row>
    <row r="72" spans="2:7" ht="12.75" customHeight="1" x14ac:dyDescent="0.2">
      <c r="B72" s="92" t="s">
        <v>93</v>
      </c>
      <c r="C72" s="94" t="s">
        <v>94</v>
      </c>
      <c r="D72" s="10">
        <v>100000</v>
      </c>
      <c r="E72" s="60">
        <v>0</v>
      </c>
      <c r="F72" s="10">
        <v>0</v>
      </c>
      <c r="G72" s="138">
        <f t="shared" si="18"/>
        <v>100000</v>
      </c>
    </row>
    <row r="73" spans="2:7" ht="12.75" customHeight="1" x14ac:dyDescent="0.2">
      <c r="B73" s="92" t="s">
        <v>95</v>
      </c>
      <c r="C73" s="94" t="s">
        <v>96</v>
      </c>
      <c r="D73" s="10">
        <v>150000</v>
      </c>
      <c r="E73" s="60">
        <v>0</v>
      </c>
      <c r="F73" s="10">
        <v>0</v>
      </c>
      <c r="G73" s="138">
        <f t="shared" si="18"/>
        <v>150000</v>
      </c>
    </row>
    <row r="74" spans="2:7" ht="12.75" customHeight="1" x14ac:dyDescent="0.2">
      <c r="B74" s="64">
        <v>225</v>
      </c>
      <c r="C74" s="65" t="s">
        <v>97</v>
      </c>
      <c r="D74" s="128">
        <v>12350000</v>
      </c>
      <c r="E74" s="128">
        <f t="shared" ref="E74:G74" si="19">SUM(E75:E83)</f>
        <v>0</v>
      </c>
      <c r="F74" s="128">
        <f t="shared" si="19"/>
        <v>0</v>
      </c>
      <c r="G74" s="128">
        <f t="shared" si="19"/>
        <v>12350000</v>
      </c>
    </row>
    <row r="75" spans="2:7" ht="12.75" customHeight="1" x14ac:dyDescent="0.2">
      <c r="B75" s="98" t="s">
        <v>98</v>
      </c>
      <c r="C75" s="100" t="s">
        <v>99</v>
      </c>
      <c r="D75" s="10">
        <v>500000</v>
      </c>
      <c r="E75" s="60">
        <v>0</v>
      </c>
      <c r="F75" s="10">
        <v>0</v>
      </c>
      <c r="G75" s="138">
        <f t="shared" ref="G75:G83" si="20">+D75-E75+F75</f>
        <v>500000</v>
      </c>
    </row>
    <row r="76" spans="2:7" ht="15.75" customHeight="1" x14ac:dyDescent="0.2">
      <c r="B76" s="24" t="s">
        <v>363</v>
      </c>
      <c r="C76" s="131" t="s">
        <v>364</v>
      </c>
      <c r="D76" s="21">
        <v>550000</v>
      </c>
      <c r="E76" s="60">
        <v>0</v>
      </c>
      <c r="F76" s="10">
        <v>0</v>
      </c>
      <c r="G76" s="138">
        <f t="shared" si="20"/>
        <v>550000</v>
      </c>
    </row>
    <row r="77" spans="2:7" ht="18" customHeight="1" x14ac:dyDescent="0.2">
      <c r="B77" s="14" t="s">
        <v>100</v>
      </c>
      <c r="C77" s="122" t="s">
        <v>101</v>
      </c>
      <c r="D77" s="21">
        <v>500000</v>
      </c>
      <c r="E77" s="143">
        <v>0</v>
      </c>
      <c r="F77" s="21">
        <v>0</v>
      </c>
      <c r="G77" s="138">
        <f t="shared" si="20"/>
        <v>500000</v>
      </c>
    </row>
    <row r="78" spans="2:7" ht="15" customHeight="1" x14ac:dyDescent="0.2">
      <c r="B78" s="92" t="s">
        <v>102</v>
      </c>
      <c r="C78" s="101" t="s">
        <v>103</v>
      </c>
      <c r="D78" s="10">
        <v>500000</v>
      </c>
      <c r="E78" s="143">
        <v>0</v>
      </c>
      <c r="F78" s="21">
        <v>0</v>
      </c>
      <c r="G78" s="138">
        <f t="shared" si="20"/>
        <v>500000</v>
      </c>
    </row>
    <row r="79" spans="2:7" ht="15.75" customHeight="1" x14ac:dyDescent="0.2">
      <c r="B79" s="98" t="s">
        <v>104</v>
      </c>
      <c r="C79" s="102" t="s">
        <v>105</v>
      </c>
      <c r="D79" s="10">
        <v>300000</v>
      </c>
      <c r="E79" s="60">
        <v>0</v>
      </c>
      <c r="F79" s="10">
        <v>0</v>
      </c>
      <c r="G79" s="138">
        <f t="shared" si="20"/>
        <v>300000</v>
      </c>
    </row>
    <row r="80" spans="2:7" ht="12.75" customHeight="1" x14ac:dyDescent="0.2">
      <c r="B80" s="98" t="s">
        <v>106</v>
      </c>
      <c r="C80" s="102" t="s">
        <v>107</v>
      </c>
      <c r="D80" s="10">
        <v>500000</v>
      </c>
      <c r="E80" s="60">
        <v>0</v>
      </c>
      <c r="F80" s="10">
        <v>0</v>
      </c>
      <c r="G80" s="138">
        <f t="shared" si="20"/>
        <v>500000</v>
      </c>
    </row>
    <row r="81" spans="2:7" ht="12.75" customHeight="1" x14ac:dyDescent="0.2">
      <c r="B81" s="98" t="s">
        <v>108</v>
      </c>
      <c r="C81" s="102" t="s">
        <v>109</v>
      </c>
      <c r="D81" s="10">
        <v>1000000</v>
      </c>
      <c r="E81" s="60">
        <v>0</v>
      </c>
      <c r="F81" s="10">
        <v>0</v>
      </c>
      <c r="G81" s="138">
        <f t="shared" si="20"/>
        <v>1000000</v>
      </c>
    </row>
    <row r="82" spans="2:7" ht="13.5" customHeight="1" x14ac:dyDescent="0.2">
      <c r="B82" s="98" t="s">
        <v>110</v>
      </c>
      <c r="C82" s="102" t="s">
        <v>111</v>
      </c>
      <c r="D82" s="10">
        <v>500000</v>
      </c>
      <c r="E82" s="60">
        <v>0</v>
      </c>
      <c r="F82" s="10">
        <v>0</v>
      </c>
      <c r="G82" s="138">
        <f t="shared" si="20"/>
        <v>500000</v>
      </c>
    </row>
    <row r="83" spans="2:7" ht="12.75" customHeight="1" x14ac:dyDescent="0.2">
      <c r="B83" s="92" t="s">
        <v>112</v>
      </c>
      <c r="C83" s="101" t="s">
        <v>113</v>
      </c>
      <c r="D83" s="10">
        <v>8000000</v>
      </c>
      <c r="E83" s="60">
        <v>0</v>
      </c>
      <c r="F83" s="10">
        <v>0</v>
      </c>
      <c r="G83" s="138">
        <f t="shared" si="20"/>
        <v>8000000</v>
      </c>
    </row>
    <row r="84" spans="2:7" ht="12.75" customHeight="1" x14ac:dyDescent="0.2">
      <c r="B84" s="64">
        <v>226</v>
      </c>
      <c r="C84" s="192" t="s">
        <v>114</v>
      </c>
      <c r="D84" s="128">
        <v>76200000</v>
      </c>
      <c r="E84" s="161">
        <f>+E85+E86+E87</f>
        <v>2000000</v>
      </c>
      <c r="F84" s="128">
        <f>+F85+F86+F87</f>
        <v>2000000</v>
      </c>
      <c r="G84" s="162">
        <f>+G85+G86+G87</f>
        <v>76200000</v>
      </c>
    </row>
    <row r="85" spans="2:7" ht="12.75" customHeight="1" x14ac:dyDescent="0.2">
      <c r="B85" s="92" t="s">
        <v>115</v>
      </c>
      <c r="C85" s="94" t="s">
        <v>116</v>
      </c>
      <c r="D85" s="10">
        <v>7000000</v>
      </c>
      <c r="E85" s="137">
        <v>2000000</v>
      </c>
      <c r="F85" s="10">
        <v>0</v>
      </c>
      <c r="G85" s="138">
        <f t="shared" ref="G85:G87" si="21">+D85-E85+F85</f>
        <v>5000000</v>
      </c>
    </row>
    <row r="86" spans="2:7" ht="12.75" customHeight="1" x14ac:dyDescent="0.2">
      <c r="B86" s="92" t="s">
        <v>117</v>
      </c>
      <c r="C86" s="94" t="s">
        <v>118</v>
      </c>
      <c r="D86" s="10">
        <v>69000000</v>
      </c>
      <c r="E86" s="60">
        <v>0</v>
      </c>
      <c r="F86" s="139">
        <v>2000000</v>
      </c>
      <c r="G86" s="138">
        <f t="shared" si="21"/>
        <v>71000000</v>
      </c>
    </row>
    <row r="87" spans="2:7" ht="12.75" customHeight="1" x14ac:dyDescent="0.2">
      <c r="B87" s="92" t="s">
        <v>119</v>
      </c>
      <c r="C87" s="94" t="s">
        <v>120</v>
      </c>
      <c r="D87" s="10">
        <v>200000</v>
      </c>
      <c r="E87" s="60">
        <v>0</v>
      </c>
      <c r="F87" s="10">
        <v>0</v>
      </c>
      <c r="G87" s="138">
        <f t="shared" si="21"/>
        <v>200000</v>
      </c>
    </row>
    <row r="88" spans="2:7" ht="32.25" customHeight="1" x14ac:dyDescent="0.2">
      <c r="B88" s="64">
        <v>227</v>
      </c>
      <c r="C88" s="193" t="s">
        <v>121</v>
      </c>
      <c r="D88" s="128">
        <v>17500000</v>
      </c>
      <c r="E88" s="128">
        <f t="shared" ref="E88:G88" si="22">+E89+E94+E102</f>
        <v>0</v>
      </c>
      <c r="F88" s="128">
        <f t="shared" si="22"/>
        <v>0</v>
      </c>
      <c r="G88" s="128">
        <f t="shared" si="22"/>
        <v>17500000</v>
      </c>
    </row>
    <row r="89" spans="2:7" ht="33" customHeight="1" x14ac:dyDescent="0.2">
      <c r="B89" s="15">
        <v>2271</v>
      </c>
      <c r="C89" s="83" t="s">
        <v>359</v>
      </c>
      <c r="D89" s="4">
        <v>12900000</v>
      </c>
      <c r="E89" s="4">
        <f t="shared" ref="E89:G89" si="23">SUM(E90:E93)</f>
        <v>0</v>
      </c>
      <c r="F89" s="4">
        <f t="shared" si="23"/>
        <v>0</v>
      </c>
      <c r="G89" s="4">
        <f t="shared" si="23"/>
        <v>12900000</v>
      </c>
    </row>
    <row r="90" spans="2:7" ht="25.5" customHeight="1" x14ac:dyDescent="0.2">
      <c r="B90" s="92" t="s">
        <v>122</v>
      </c>
      <c r="C90" s="97" t="s">
        <v>123</v>
      </c>
      <c r="D90" s="10">
        <v>11500000</v>
      </c>
      <c r="E90" s="60">
        <v>0</v>
      </c>
      <c r="F90" s="10">
        <v>0</v>
      </c>
      <c r="G90" s="138">
        <f t="shared" ref="G90:G103" si="24">+D90-E90+F90</f>
        <v>11500000</v>
      </c>
    </row>
    <row r="91" spans="2:7" ht="19.5" customHeight="1" x14ac:dyDescent="0.2">
      <c r="B91" s="92" t="s">
        <v>124</v>
      </c>
      <c r="C91" s="97" t="s">
        <v>125</v>
      </c>
      <c r="D91" s="10">
        <v>500000</v>
      </c>
      <c r="E91" s="60">
        <v>0</v>
      </c>
      <c r="F91" s="10">
        <v>0</v>
      </c>
      <c r="G91" s="138">
        <f t="shared" si="24"/>
        <v>500000</v>
      </c>
    </row>
    <row r="92" spans="2:7" ht="26.25" customHeight="1" x14ac:dyDescent="0.2">
      <c r="B92" s="14" t="s">
        <v>369</v>
      </c>
      <c r="C92" s="23" t="s">
        <v>370</v>
      </c>
      <c r="D92" s="21">
        <v>500000</v>
      </c>
      <c r="E92" s="60">
        <v>0</v>
      </c>
      <c r="F92" s="10">
        <v>0</v>
      </c>
      <c r="G92" s="138">
        <f t="shared" si="24"/>
        <v>500000</v>
      </c>
    </row>
    <row r="93" spans="2:7" ht="30" customHeight="1" x14ac:dyDescent="0.2">
      <c r="B93" s="92" t="s">
        <v>126</v>
      </c>
      <c r="C93" s="23" t="s">
        <v>127</v>
      </c>
      <c r="D93" s="21">
        <v>400000</v>
      </c>
      <c r="E93" s="143">
        <v>0</v>
      </c>
      <c r="F93" s="21">
        <v>0</v>
      </c>
      <c r="G93" s="138">
        <f t="shared" si="24"/>
        <v>400000</v>
      </c>
    </row>
    <row r="94" spans="2:7" ht="27" customHeight="1" x14ac:dyDescent="0.2">
      <c r="B94" s="15">
        <v>2272</v>
      </c>
      <c r="C94" s="83" t="s">
        <v>360</v>
      </c>
      <c r="D94" s="4">
        <v>4400000</v>
      </c>
      <c r="E94" s="59">
        <f t="shared" ref="E94:G94" si="25">SUM(E95:E101)</f>
        <v>0</v>
      </c>
      <c r="F94" s="4">
        <f t="shared" si="25"/>
        <v>0</v>
      </c>
      <c r="G94" s="4">
        <f t="shared" si="25"/>
        <v>4400000</v>
      </c>
    </row>
    <row r="95" spans="2:7" ht="25.5" customHeight="1" x14ac:dyDescent="0.2">
      <c r="B95" s="14" t="s">
        <v>128</v>
      </c>
      <c r="C95" s="23" t="s">
        <v>129</v>
      </c>
      <c r="D95" s="21">
        <v>300000</v>
      </c>
      <c r="E95" s="136">
        <f t="shared" ref="E95" si="26">SUM(E96:E102)</f>
        <v>0</v>
      </c>
      <c r="F95" s="7">
        <v>0</v>
      </c>
      <c r="G95" s="138">
        <f t="shared" si="24"/>
        <v>300000</v>
      </c>
    </row>
    <row r="96" spans="2:7" ht="25.5" customHeight="1" x14ac:dyDescent="0.2">
      <c r="B96" s="14" t="s">
        <v>130</v>
      </c>
      <c r="C96" s="23" t="s">
        <v>131</v>
      </c>
      <c r="D96" s="21">
        <v>300000</v>
      </c>
      <c r="E96" s="143">
        <v>0</v>
      </c>
      <c r="F96" s="21">
        <v>0</v>
      </c>
      <c r="G96" s="138">
        <f t="shared" si="24"/>
        <v>300000</v>
      </c>
    </row>
    <row r="97" spans="2:7" ht="25.5" customHeight="1" x14ac:dyDescent="0.2">
      <c r="B97" s="14" t="s">
        <v>132</v>
      </c>
      <c r="C97" s="23" t="s">
        <v>133</v>
      </c>
      <c r="D97" s="21">
        <v>300000</v>
      </c>
      <c r="E97" s="143">
        <v>0</v>
      </c>
      <c r="F97" s="21">
        <v>0</v>
      </c>
      <c r="G97" s="138">
        <f t="shared" si="24"/>
        <v>300000</v>
      </c>
    </row>
    <row r="98" spans="2:7" ht="25.5" customHeight="1" x14ac:dyDescent="0.2">
      <c r="B98" s="14" t="s">
        <v>134</v>
      </c>
      <c r="C98" s="23" t="s">
        <v>135</v>
      </c>
      <c r="D98" s="21">
        <v>2000000</v>
      </c>
      <c r="E98" s="143">
        <v>0</v>
      </c>
      <c r="F98" s="21">
        <v>0</v>
      </c>
      <c r="G98" s="138">
        <f t="shared" si="24"/>
        <v>2000000</v>
      </c>
    </row>
    <row r="99" spans="2:7" ht="20.25" customHeight="1" x14ac:dyDescent="0.2">
      <c r="B99" s="14" t="s">
        <v>136</v>
      </c>
      <c r="C99" s="23" t="s">
        <v>137</v>
      </c>
      <c r="D99" s="21">
        <v>1000000</v>
      </c>
      <c r="E99" s="143">
        <v>0</v>
      </c>
      <c r="F99" s="21">
        <v>0</v>
      </c>
      <c r="G99" s="138">
        <f t="shared" si="24"/>
        <v>1000000</v>
      </c>
    </row>
    <row r="100" spans="2:7" ht="25.5" customHeight="1" x14ac:dyDescent="0.2">
      <c r="B100" s="14" t="s">
        <v>138</v>
      </c>
      <c r="C100" s="23" t="s">
        <v>139</v>
      </c>
      <c r="D100" s="21">
        <v>200000</v>
      </c>
      <c r="E100" s="143">
        <v>0</v>
      </c>
      <c r="F100" s="10">
        <v>0</v>
      </c>
      <c r="G100" s="138">
        <f t="shared" si="24"/>
        <v>200000</v>
      </c>
    </row>
    <row r="101" spans="2:7" ht="25.5" customHeight="1" x14ac:dyDescent="0.2">
      <c r="B101" s="14" t="s">
        <v>346</v>
      </c>
      <c r="C101" s="23" t="s">
        <v>347</v>
      </c>
      <c r="D101" s="21">
        <v>300000</v>
      </c>
      <c r="E101" s="143">
        <v>0</v>
      </c>
      <c r="F101" s="21">
        <v>0</v>
      </c>
      <c r="G101" s="138">
        <f t="shared" si="24"/>
        <v>300000</v>
      </c>
    </row>
    <row r="102" spans="2:7" ht="12.75" customHeight="1" x14ac:dyDescent="0.2">
      <c r="B102" s="15">
        <v>2273</v>
      </c>
      <c r="C102" s="83" t="s">
        <v>365</v>
      </c>
      <c r="D102" s="59">
        <v>200000</v>
      </c>
      <c r="E102" s="59">
        <f t="shared" ref="E102:G102" si="27">+E103</f>
        <v>0</v>
      </c>
      <c r="F102" s="59">
        <f t="shared" si="27"/>
        <v>0</v>
      </c>
      <c r="G102" s="4">
        <f t="shared" si="27"/>
        <v>200000</v>
      </c>
    </row>
    <row r="103" spans="2:7" ht="13.5" customHeight="1" x14ac:dyDescent="0.2">
      <c r="B103" s="14" t="s">
        <v>366</v>
      </c>
      <c r="C103" s="23" t="s">
        <v>365</v>
      </c>
      <c r="D103" s="21">
        <v>200000</v>
      </c>
      <c r="E103" s="143">
        <v>0</v>
      </c>
      <c r="F103" s="21">
        <v>0</v>
      </c>
      <c r="G103" s="138">
        <f t="shared" si="24"/>
        <v>200000</v>
      </c>
    </row>
    <row r="104" spans="2:7" ht="24" customHeight="1" x14ac:dyDescent="0.2">
      <c r="B104" s="64">
        <v>228</v>
      </c>
      <c r="C104" s="194" t="s">
        <v>140</v>
      </c>
      <c r="D104" s="128">
        <v>21689061</v>
      </c>
      <c r="E104" s="195">
        <f>+E105+E106+E107+E108+E109+E110+E111+E112+E118</f>
        <v>0</v>
      </c>
      <c r="F104" s="196">
        <f>+F105+F106+F107+F108+F109+F110+F111+F112+F118</f>
        <v>0</v>
      </c>
      <c r="G104" s="162">
        <f>+G105+G106+G107+G108+G109+G110+G111+G112+G118</f>
        <v>21689061</v>
      </c>
    </row>
    <row r="105" spans="2:7" ht="13.5" customHeight="1" x14ac:dyDescent="0.2">
      <c r="B105" s="92" t="s">
        <v>141</v>
      </c>
      <c r="C105" s="94" t="s">
        <v>142</v>
      </c>
      <c r="D105" s="10">
        <v>970537</v>
      </c>
      <c r="E105" s="60">
        <v>0</v>
      </c>
      <c r="F105" s="10">
        <v>0</v>
      </c>
      <c r="G105" s="138">
        <f t="shared" ref="G105:G125" si="28">+D105-E105+F105</f>
        <v>970537</v>
      </c>
    </row>
    <row r="106" spans="2:7" ht="12.75" customHeight="1" x14ac:dyDescent="0.2">
      <c r="B106" s="92" t="s">
        <v>348</v>
      </c>
      <c r="C106" s="94" t="s">
        <v>349</v>
      </c>
      <c r="D106" s="10">
        <v>100000</v>
      </c>
      <c r="E106" s="60">
        <v>0</v>
      </c>
      <c r="F106" s="10">
        <v>0</v>
      </c>
      <c r="G106" s="138">
        <f t="shared" si="28"/>
        <v>100000</v>
      </c>
    </row>
    <row r="107" spans="2:7" ht="12.75" customHeight="1" x14ac:dyDescent="0.2">
      <c r="B107" s="92" t="s">
        <v>350</v>
      </c>
      <c r="C107" s="94" t="s">
        <v>351</v>
      </c>
      <c r="D107" s="10">
        <v>200000</v>
      </c>
      <c r="E107" s="60">
        <v>0</v>
      </c>
      <c r="F107" s="10">
        <v>0</v>
      </c>
      <c r="G107" s="138">
        <f t="shared" si="28"/>
        <v>200000</v>
      </c>
    </row>
    <row r="108" spans="2:7" ht="12.75" customHeight="1" x14ac:dyDescent="0.2">
      <c r="B108" s="92" t="s">
        <v>352</v>
      </c>
      <c r="C108" s="94" t="s">
        <v>353</v>
      </c>
      <c r="D108" s="10">
        <v>200000</v>
      </c>
      <c r="E108" s="60">
        <v>0</v>
      </c>
      <c r="F108" s="10">
        <v>0</v>
      </c>
      <c r="G108" s="138">
        <f t="shared" si="28"/>
        <v>200000</v>
      </c>
    </row>
    <row r="109" spans="2:7" ht="12.75" customHeight="1" x14ac:dyDescent="0.2">
      <c r="B109" s="92" t="s">
        <v>143</v>
      </c>
      <c r="C109" s="96" t="s">
        <v>144</v>
      </c>
      <c r="D109" s="10">
        <v>500000</v>
      </c>
      <c r="E109" s="60">
        <v>0</v>
      </c>
      <c r="F109" s="10">
        <v>0</v>
      </c>
      <c r="G109" s="138">
        <f t="shared" si="28"/>
        <v>500000</v>
      </c>
    </row>
    <row r="110" spans="2:7" ht="12.75" customHeight="1" x14ac:dyDescent="0.2">
      <c r="B110" s="92" t="s">
        <v>145</v>
      </c>
      <c r="C110" s="96" t="s">
        <v>146</v>
      </c>
      <c r="D110" s="21">
        <v>6000000</v>
      </c>
      <c r="E110" s="60">
        <v>0</v>
      </c>
      <c r="F110" s="10">
        <v>0</v>
      </c>
      <c r="G110" s="138">
        <f t="shared" si="28"/>
        <v>6000000</v>
      </c>
    </row>
    <row r="111" spans="2:7" ht="12.75" customHeight="1" x14ac:dyDescent="0.2">
      <c r="B111" s="92" t="s">
        <v>147</v>
      </c>
      <c r="C111" s="96" t="s">
        <v>148</v>
      </c>
      <c r="D111" s="10">
        <v>400000</v>
      </c>
      <c r="E111" s="60">
        <v>0</v>
      </c>
      <c r="F111" s="10">
        <v>0</v>
      </c>
      <c r="G111" s="138">
        <f t="shared" si="28"/>
        <v>400000</v>
      </c>
    </row>
    <row r="112" spans="2:7" ht="12.75" customHeight="1" x14ac:dyDescent="0.2">
      <c r="B112" s="26">
        <v>2287</v>
      </c>
      <c r="C112" s="27" t="s">
        <v>149</v>
      </c>
      <c r="D112" s="86">
        <v>12318524</v>
      </c>
      <c r="E112" s="136">
        <f>+E113+E114+E115+E116+E117</f>
        <v>0</v>
      </c>
      <c r="F112" s="7">
        <f>+F113+F114+F115+F116+F117</f>
        <v>0</v>
      </c>
      <c r="G112" s="149">
        <f t="shared" si="28"/>
        <v>12318524</v>
      </c>
    </row>
    <row r="113" spans="2:7" ht="12.75" customHeight="1" x14ac:dyDescent="0.2">
      <c r="B113" s="98" t="s">
        <v>150</v>
      </c>
      <c r="C113" s="103" t="s">
        <v>149</v>
      </c>
      <c r="D113" s="10">
        <v>6618331</v>
      </c>
      <c r="E113" s="60">
        <v>0</v>
      </c>
      <c r="F113" s="10">
        <v>0</v>
      </c>
      <c r="G113" s="138">
        <f t="shared" si="28"/>
        <v>6618331</v>
      </c>
    </row>
    <row r="114" spans="2:7" ht="12.75" customHeight="1" x14ac:dyDescent="0.2">
      <c r="B114" s="92" t="s">
        <v>151</v>
      </c>
      <c r="C114" s="94" t="s">
        <v>152</v>
      </c>
      <c r="D114" s="10">
        <v>1000000</v>
      </c>
      <c r="E114" s="60">
        <v>0</v>
      </c>
      <c r="F114" s="10">
        <v>0</v>
      </c>
      <c r="G114" s="138">
        <f t="shared" si="28"/>
        <v>1000000</v>
      </c>
    </row>
    <row r="115" spans="2:7" x14ac:dyDescent="0.2">
      <c r="B115" s="92" t="s">
        <v>153</v>
      </c>
      <c r="C115" s="94" t="s">
        <v>154</v>
      </c>
      <c r="D115" s="10">
        <v>1305000</v>
      </c>
      <c r="E115" s="60">
        <v>0</v>
      </c>
      <c r="F115" s="10">
        <v>0</v>
      </c>
      <c r="G115" s="138">
        <f t="shared" si="28"/>
        <v>1305000</v>
      </c>
    </row>
    <row r="116" spans="2:7" ht="12.75" customHeight="1" x14ac:dyDescent="0.2">
      <c r="B116" s="92" t="s">
        <v>155</v>
      </c>
      <c r="C116" s="104" t="s">
        <v>156</v>
      </c>
      <c r="D116" s="10">
        <v>1000000</v>
      </c>
      <c r="E116" s="60">
        <v>0</v>
      </c>
      <c r="F116" s="10">
        <v>0</v>
      </c>
      <c r="G116" s="138">
        <f t="shared" si="28"/>
        <v>1000000</v>
      </c>
    </row>
    <row r="117" spans="2:7" ht="12.75" customHeight="1" x14ac:dyDescent="0.2">
      <c r="B117" s="92" t="s">
        <v>157</v>
      </c>
      <c r="C117" s="94" t="s">
        <v>158</v>
      </c>
      <c r="D117" s="10">
        <v>2395193</v>
      </c>
      <c r="E117" s="60">
        <v>0</v>
      </c>
      <c r="F117" s="10">
        <v>0</v>
      </c>
      <c r="G117" s="138">
        <f t="shared" si="28"/>
        <v>2395193</v>
      </c>
    </row>
    <row r="118" spans="2:7" ht="12.75" customHeight="1" x14ac:dyDescent="0.2">
      <c r="B118" s="17">
        <v>2288</v>
      </c>
      <c r="C118" s="18" t="s">
        <v>159</v>
      </c>
      <c r="D118" s="86">
        <v>1000000</v>
      </c>
      <c r="E118" s="136">
        <f>+E119</f>
        <v>0</v>
      </c>
      <c r="F118" s="7">
        <f>+F119</f>
        <v>0</v>
      </c>
      <c r="G118" s="149">
        <f t="shared" si="28"/>
        <v>1000000</v>
      </c>
    </row>
    <row r="119" spans="2:7" ht="12.75" customHeight="1" x14ac:dyDescent="0.2">
      <c r="B119" s="14" t="s">
        <v>160</v>
      </c>
      <c r="C119" s="19" t="s">
        <v>161</v>
      </c>
      <c r="D119" s="21">
        <v>1000000</v>
      </c>
      <c r="E119" s="150">
        <v>0</v>
      </c>
      <c r="F119" s="21">
        <v>0</v>
      </c>
      <c r="G119" s="138">
        <f t="shared" si="28"/>
        <v>1000000</v>
      </c>
    </row>
    <row r="120" spans="2:7" ht="18" customHeight="1" x14ac:dyDescent="0.2">
      <c r="B120" s="64">
        <v>229</v>
      </c>
      <c r="C120" s="192" t="s">
        <v>162</v>
      </c>
      <c r="D120" s="128">
        <v>10330000</v>
      </c>
      <c r="E120" s="195">
        <f t="shared" ref="E120:G120" si="29">+E121+E123</f>
        <v>0</v>
      </c>
      <c r="F120" s="196">
        <f t="shared" si="29"/>
        <v>0</v>
      </c>
      <c r="G120" s="162">
        <f t="shared" si="29"/>
        <v>10330000</v>
      </c>
    </row>
    <row r="121" spans="2:7" ht="12.75" customHeight="1" x14ac:dyDescent="0.2">
      <c r="B121" s="15">
        <v>2291</v>
      </c>
      <c r="C121" s="16" t="s">
        <v>163</v>
      </c>
      <c r="D121" s="4">
        <v>1050000</v>
      </c>
      <c r="E121" s="59">
        <f>+E122</f>
        <v>0</v>
      </c>
      <c r="F121" s="4">
        <f>+F122</f>
        <v>0</v>
      </c>
      <c r="G121" s="151">
        <f t="shared" si="28"/>
        <v>1050000</v>
      </c>
    </row>
    <row r="122" spans="2:7" ht="16.5" customHeight="1" x14ac:dyDescent="0.2">
      <c r="B122" s="14" t="s">
        <v>164</v>
      </c>
      <c r="C122" s="106" t="s">
        <v>163</v>
      </c>
      <c r="D122" s="21">
        <v>1050000</v>
      </c>
      <c r="E122" s="60">
        <v>0</v>
      </c>
      <c r="F122" s="10">
        <v>0</v>
      </c>
      <c r="G122" s="138">
        <f t="shared" si="28"/>
        <v>1050000</v>
      </c>
    </row>
    <row r="123" spans="2:7" ht="12.75" customHeight="1" x14ac:dyDescent="0.2">
      <c r="B123" s="15">
        <v>2292</v>
      </c>
      <c r="C123" s="16" t="s">
        <v>165</v>
      </c>
      <c r="D123" s="4">
        <v>9280000</v>
      </c>
      <c r="E123" s="152">
        <f t="shared" ref="E123:G123" si="30">+E124+E125</f>
        <v>0</v>
      </c>
      <c r="F123" s="153">
        <f t="shared" si="30"/>
        <v>0</v>
      </c>
      <c r="G123" s="154">
        <f t="shared" si="30"/>
        <v>9280000</v>
      </c>
    </row>
    <row r="124" spans="2:7" ht="12.75" customHeight="1" x14ac:dyDescent="0.2">
      <c r="B124" s="14" t="s">
        <v>166</v>
      </c>
      <c r="C124" s="19" t="s">
        <v>167</v>
      </c>
      <c r="D124" s="21">
        <v>4500000</v>
      </c>
      <c r="E124" s="60">
        <v>0</v>
      </c>
      <c r="F124" s="10">
        <v>0</v>
      </c>
      <c r="G124" s="138">
        <f t="shared" si="28"/>
        <v>4500000</v>
      </c>
    </row>
    <row r="125" spans="2:7" ht="12.75" customHeight="1" x14ac:dyDescent="0.2">
      <c r="B125" s="14" t="s">
        <v>168</v>
      </c>
      <c r="C125" s="19" t="s">
        <v>169</v>
      </c>
      <c r="D125" s="21">
        <v>4780000</v>
      </c>
      <c r="E125" s="60">
        <v>0</v>
      </c>
      <c r="F125" s="10">
        <v>0</v>
      </c>
      <c r="G125" s="138">
        <f t="shared" si="28"/>
        <v>4780000</v>
      </c>
    </row>
    <row r="126" spans="2:7" ht="12.75" customHeight="1" x14ac:dyDescent="0.2">
      <c r="B126" s="62">
        <v>23</v>
      </c>
      <c r="C126" s="63" t="s">
        <v>170</v>
      </c>
      <c r="D126" s="123">
        <v>26126263</v>
      </c>
      <c r="E126" s="123">
        <f t="shared" ref="E126:F126" si="31">+E127+E133+E138+E144+E146+E151+E168+E177</f>
        <v>100000</v>
      </c>
      <c r="F126" s="123">
        <f t="shared" si="31"/>
        <v>100000</v>
      </c>
      <c r="G126" s="123">
        <f>+G127+G133+G138+G144+G146+G151+G168+G177</f>
        <v>26126263</v>
      </c>
    </row>
    <row r="127" spans="2:7" ht="12.75" customHeight="1" x14ac:dyDescent="0.2">
      <c r="B127" s="64">
        <v>231</v>
      </c>
      <c r="C127" s="193" t="s">
        <v>171</v>
      </c>
      <c r="D127" s="128">
        <v>2400000</v>
      </c>
      <c r="E127" s="161">
        <f t="shared" ref="E127:G127" si="32">+E128+E129</f>
        <v>100000</v>
      </c>
      <c r="F127" s="128">
        <f t="shared" si="32"/>
        <v>0</v>
      </c>
      <c r="G127" s="162">
        <f t="shared" si="32"/>
        <v>2300000</v>
      </c>
    </row>
    <row r="128" spans="2:7" ht="12.75" customHeight="1" x14ac:dyDescent="0.2">
      <c r="B128" s="14" t="s">
        <v>172</v>
      </c>
      <c r="C128" s="19" t="s">
        <v>173</v>
      </c>
      <c r="D128" s="21">
        <v>1800000</v>
      </c>
      <c r="E128" s="60">
        <v>0</v>
      </c>
      <c r="F128" s="7">
        <v>0</v>
      </c>
      <c r="G128" s="138">
        <f t="shared" ref="G128:G132" si="33">+D128-E128+F128</f>
        <v>1800000</v>
      </c>
    </row>
    <row r="129" spans="2:7" ht="12.75" customHeight="1" x14ac:dyDescent="0.2">
      <c r="B129" s="87">
        <v>2313</v>
      </c>
      <c r="C129" s="88" t="s">
        <v>174</v>
      </c>
      <c r="D129" s="7">
        <v>600000</v>
      </c>
      <c r="E129" s="150">
        <f>+E130+E131+E132</f>
        <v>100000</v>
      </c>
      <c r="F129" s="86">
        <f>+F130+F131+F132</f>
        <v>0</v>
      </c>
      <c r="G129" s="149">
        <f t="shared" si="33"/>
        <v>500000</v>
      </c>
    </row>
    <row r="130" spans="2:7" ht="12.75" customHeight="1" x14ac:dyDescent="0.2">
      <c r="B130" s="14" t="s">
        <v>175</v>
      </c>
      <c r="C130" s="19" t="s">
        <v>176</v>
      </c>
      <c r="D130" s="21">
        <v>100000</v>
      </c>
      <c r="E130" s="136">
        <v>0</v>
      </c>
      <c r="F130" s="7">
        <v>0</v>
      </c>
      <c r="G130" s="138">
        <f t="shared" si="33"/>
        <v>100000</v>
      </c>
    </row>
    <row r="131" spans="2:7" ht="12.75" customHeight="1" x14ac:dyDescent="0.2">
      <c r="B131" s="24" t="s">
        <v>177</v>
      </c>
      <c r="C131" s="28" t="s">
        <v>178</v>
      </c>
      <c r="D131" s="21">
        <v>300000</v>
      </c>
      <c r="E131" s="137">
        <v>100000</v>
      </c>
      <c r="F131" s="21">
        <v>0</v>
      </c>
      <c r="G131" s="138">
        <f t="shared" si="33"/>
        <v>200000</v>
      </c>
    </row>
    <row r="132" spans="2:7" ht="12.75" customHeight="1" x14ac:dyDescent="0.2">
      <c r="B132" s="24" t="s">
        <v>179</v>
      </c>
      <c r="C132" s="28" t="s">
        <v>180</v>
      </c>
      <c r="D132" s="21">
        <v>200000</v>
      </c>
      <c r="E132" s="143">
        <v>0</v>
      </c>
      <c r="F132" s="21">
        <v>0</v>
      </c>
      <c r="G132" s="138">
        <f t="shared" si="33"/>
        <v>200000</v>
      </c>
    </row>
    <row r="133" spans="2:7" ht="12.75" customHeight="1" x14ac:dyDescent="0.2">
      <c r="B133" s="64">
        <v>232</v>
      </c>
      <c r="C133" s="197" t="s">
        <v>181</v>
      </c>
      <c r="D133" s="128">
        <v>1100000</v>
      </c>
      <c r="E133" s="195">
        <f t="shared" ref="E133:G133" si="34">+E134+E135+E136+E137</f>
        <v>0</v>
      </c>
      <c r="F133" s="196">
        <f t="shared" si="34"/>
        <v>0</v>
      </c>
      <c r="G133" s="162">
        <f t="shared" si="34"/>
        <v>1100000</v>
      </c>
    </row>
    <row r="134" spans="2:7" ht="12.75" customHeight="1" x14ac:dyDescent="0.2">
      <c r="B134" s="14" t="s">
        <v>182</v>
      </c>
      <c r="C134" s="19" t="s">
        <v>183</v>
      </c>
      <c r="D134" s="21">
        <v>100000</v>
      </c>
      <c r="E134" s="60">
        <v>0</v>
      </c>
      <c r="F134" s="10">
        <v>0</v>
      </c>
      <c r="G134" s="138">
        <f t="shared" ref="G134:G137" si="35">+D134-E134+F134</f>
        <v>100000</v>
      </c>
    </row>
    <row r="135" spans="2:7" ht="12.75" customHeight="1" x14ac:dyDescent="0.2">
      <c r="B135" s="24" t="s">
        <v>184</v>
      </c>
      <c r="C135" s="19" t="s">
        <v>185</v>
      </c>
      <c r="D135" s="21">
        <v>300000</v>
      </c>
      <c r="E135" s="143">
        <v>0</v>
      </c>
      <c r="F135" s="21">
        <v>0</v>
      </c>
      <c r="G135" s="138">
        <f t="shared" si="35"/>
        <v>300000</v>
      </c>
    </row>
    <row r="136" spans="2:7" ht="12.75" customHeight="1" x14ac:dyDescent="0.2">
      <c r="B136" s="14" t="s">
        <v>186</v>
      </c>
      <c r="C136" s="19" t="s">
        <v>187</v>
      </c>
      <c r="D136" s="21">
        <v>500000</v>
      </c>
      <c r="E136" s="143">
        <v>0</v>
      </c>
      <c r="F136" s="10">
        <v>0</v>
      </c>
      <c r="G136" s="138">
        <f t="shared" si="35"/>
        <v>500000</v>
      </c>
    </row>
    <row r="137" spans="2:7" ht="12.75" customHeight="1" x14ac:dyDescent="0.2">
      <c r="B137" s="24" t="s">
        <v>188</v>
      </c>
      <c r="C137" s="19" t="s">
        <v>189</v>
      </c>
      <c r="D137" s="21">
        <v>200000</v>
      </c>
      <c r="E137" s="143">
        <v>0</v>
      </c>
      <c r="F137" s="21">
        <v>0</v>
      </c>
      <c r="G137" s="138">
        <f t="shared" si="35"/>
        <v>200000</v>
      </c>
    </row>
    <row r="138" spans="2:7" ht="12.75" customHeight="1" x14ac:dyDescent="0.2">
      <c r="B138" s="64">
        <v>233</v>
      </c>
      <c r="C138" s="194" t="s">
        <v>190</v>
      </c>
      <c r="D138" s="128">
        <v>1900000</v>
      </c>
      <c r="E138" s="195">
        <f t="shared" ref="E138:G138" si="36">+E139+E140+E141+E142+E143</f>
        <v>0</v>
      </c>
      <c r="F138" s="196">
        <f t="shared" si="36"/>
        <v>0</v>
      </c>
      <c r="G138" s="162">
        <f t="shared" si="36"/>
        <v>1900000</v>
      </c>
    </row>
    <row r="139" spans="2:7" ht="12.75" customHeight="1" x14ac:dyDescent="0.2">
      <c r="B139" s="14" t="s">
        <v>191</v>
      </c>
      <c r="C139" s="19" t="s">
        <v>192</v>
      </c>
      <c r="D139" s="21">
        <v>500000</v>
      </c>
      <c r="E139" s="60">
        <v>0</v>
      </c>
      <c r="F139" s="10">
        <v>0</v>
      </c>
      <c r="G139" s="138">
        <f t="shared" ref="G139:G143" si="37">+D139-E139+F139</f>
        <v>500000</v>
      </c>
    </row>
    <row r="140" spans="2:7" ht="12.75" customHeight="1" x14ac:dyDescent="0.2">
      <c r="B140" s="14" t="s">
        <v>193</v>
      </c>
      <c r="C140" s="105" t="s">
        <v>194</v>
      </c>
      <c r="D140" s="21">
        <v>1000000</v>
      </c>
      <c r="E140" s="143">
        <v>0</v>
      </c>
      <c r="F140" s="10">
        <v>0</v>
      </c>
      <c r="G140" s="138">
        <f t="shared" si="37"/>
        <v>1000000</v>
      </c>
    </row>
    <row r="141" spans="2:7" ht="12.75" customHeight="1" x14ac:dyDescent="0.2">
      <c r="B141" s="14" t="s">
        <v>195</v>
      </c>
      <c r="C141" s="19" t="s">
        <v>196</v>
      </c>
      <c r="D141" s="21">
        <v>200000</v>
      </c>
      <c r="E141" s="143">
        <v>0</v>
      </c>
      <c r="F141" s="21">
        <v>0</v>
      </c>
      <c r="G141" s="138">
        <f t="shared" si="37"/>
        <v>200000</v>
      </c>
    </row>
    <row r="142" spans="2:7" ht="12.75" customHeight="1" x14ac:dyDescent="0.2">
      <c r="B142" s="14" t="s">
        <v>197</v>
      </c>
      <c r="C142" s="19" t="s">
        <v>198</v>
      </c>
      <c r="D142" s="21">
        <v>100000</v>
      </c>
      <c r="E142" s="143">
        <v>0</v>
      </c>
      <c r="F142" s="21">
        <v>0</v>
      </c>
      <c r="G142" s="138">
        <f t="shared" si="37"/>
        <v>100000</v>
      </c>
    </row>
    <row r="143" spans="2:7" ht="12.75" customHeight="1" x14ac:dyDescent="0.2">
      <c r="B143" s="24" t="s">
        <v>199</v>
      </c>
      <c r="C143" s="19" t="s">
        <v>200</v>
      </c>
      <c r="D143" s="21">
        <v>100000</v>
      </c>
      <c r="E143" s="143">
        <v>0</v>
      </c>
      <c r="F143" s="10">
        <v>0</v>
      </c>
      <c r="G143" s="138">
        <f t="shared" si="37"/>
        <v>100000</v>
      </c>
    </row>
    <row r="144" spans="2:7" ht="12.75" customHeight="1" x14ac:dyDescent="0.2">
      <c r="B144" s="64">
        <v>234</v>
      </c>
      <c r="C144" s="197" t="s">
        <v>201</v>
      </c>
      <c r="D144" s="128">
        <v>200000</v>
      </c>
      <c r="E144" s="128">
        <f t="shared" ref="E144:G144" si="38">+E145</f>
        <v>0</v>
      </c>
      <c r="F144" s="128">
        <f t="shared" si="38"/>
        <v>0</v>
      </c>
      <c r="G144" s="128">
        <f t="shared" si="38"/>
        <v>200000</v>
      </c>
    </row>
    <row r="145" spans="2:7" ht="15.75" customHeight="1" x14ac:dyDescent="0.2">
      <c r="B145" s="24" t="s">
        <v>202</v>
      </c>
      <c r="C145" s="28" t="s">
        <v>203</v>
      </c>
      <c r="D145" s="10">
        <v>200000</v>
      </c>
      <c r="E145" s="136">
        <v>0</v>
      </c>
      <c r="F145" s="7">
        <v>0</v>
      </c>
      <c r="G145" s="138">
        <f t="shared" ref="G145" si="39">+D145-E145+F145</f>
        <v>200000</v>
      </c>
    </row>
    <row r="146" spans="2:7" ht="12.75" customHeight="1" x14ac:dyDescent="0.2">
      <c r="B146" s="64">
        <v>235</v>
      </c>
      <c r="C146" s="194" t="s">
        <v>204</v>
      </c>
      <c r="D146" s="128">
        <v>1750000</v>
      </c>
      <c r="E146" s="128">
        <f t="shared" ref="E146:G146" si="40">+E147+E148+E149+E150</f>
        <v>0</v>
      </c>
      <c r="F146" s="128">
        <f t="shared" si="40"/>
        <v>50000</v>
      </c>
      <c r="G146" s="128">
        <f t="shared" si="40"/>
        <v>1800000</v>
      </c>
    </row>
    <row r="147" spans="2:7" ht="12.75" customHeight="1" x14ac:dyDescent="0.2">
      <c r="B147" s="24" t="s">
        <v>205</v>
      </c>
      <c r="C147" s="28" t="s">
        <v>206</v>
      </c>
      <c r="D147" s="21">
        <v>0</v>
      </c>
      <c r="E147" s="136">
        <v>0</v>
      </c>
      <c r="F147" s="10">
        <v>50000</v>
      </c>
      <c r="G147" s="138">
        <f t="shared" ref="G147:G150" si="41">+D147-E147+F147</f>
        <v>50000</v>
      </c>
    </row>
    <row r="148" spans="2:7" ht="12.75" customHeight="1" x14ac:dyDescent="0.2">
      <c r="B148" s="14" t="s">
        <v>207</v>
      </c>
      <c r="C148" s="19" t="s">
        <v>208</v>
      </c>
      <c r="D148" s="21">
        <v>1600000</v>
      </c>
      <c r="E148" s="143">
        <v>0</v>
      </c>
      <c r="F148" s="10">
        <v>0</v>
      </c>
      <c r="G148" s="138">
        <f t="shared" si="41"/>
        <v>1600000</v>
      </c>
    </row>
    <row r="149" spans="2:7" ht="12.75" customHeight="1" x14ac:dyDescent="0.2">
      <c r="B149" s="14" t="s">
        <v>209</v>
      </c>
      <c r="C149" s="19" t="s">
        <v>210</v>
      </c>
      <c r="D149" s="21">
        <v>50000</v>
      </c>
      <c r="E149" s="143">
        <v>0</v>
      </c>
      <c r="F149" s="21">
        <v>0</v>
      </c>
      <c r="G149" s="138">
        <f t="shared" si="41"/>
        <v>50000</v>
      </c>
    </row>
    <row r="150" spans="2:7" ht="12.75" customHeight="1" x14ac:dyDescent="0.2">
      <c r="B150" s="14" t="s">
        <v>211</v>
      </c>
      <c r="C150" s="105" t="s">
        <v>212</v>
      </c>
      <c r="D150" s="21">
        <v>100000</v>
      </c>
      <c r="E150" s="143">
        <v>0</v>
      </c>
      <c r="F150" s="21">
        <v>0</v>
      </c>
      <c r="G150" s="138">
        <f t="shared" si="41"/>
        <v>100000</v>
      </c>
    </row>
    <row r="151" spans="2:7" ht="12.75" customHeight="1" x14ac:dyDescent="0.2">
      <c r="B151" s="64">
        <v>236</v>
      </c>
      <c r="C151" s="193" t="s">
        <v>213</v>
      </c>
      <c r="D151" s="128">
        <v>2500000</v>
      </c>
      <c r="E151" s="128">
        <f t="shared" ref="E151:G151" si="42">+E152+E156+E160+E163+E166</f>
        <v>0</v>
      </c>
      <c r="F151" s="128">
        <f t="shared" si="42"/>
        <v>50000</v>
      </c>
      <c r="G151" s="128">
        <f t="shared" si="42"/>
        <v>2550000</v>
      </c>
    </row>
    <row r="152" spans="2:7" ht="12.75" customHeight="1" x14ac:dyDescent="0.2">
      <c r="B152" s="26">
        <v>2361</v>
      </c>
      <c r="C152" s="29" t="s">
        <v>214</v>
      </c>
      <c r="D152" s="7">
        <v>500000</v>
      </c>
      <c r="E152" s="136">
        <f t="shared" ref="E152:G152" si="43">+E153+E154+E155</f>
        <v>0</v>
      </c>
      <c r="F152" s="7">
        <f t="shared" si="43"/>
        <v>50000</v>
      </c>
      <c r="G152" s="141">
        <f t="shared" si="43"/>
        <v>550000</v>
      </c>
    </row>
    <row r="153" spans="2:7" ht="12.75" customHeight="1" x14ac:dyDescent="0.2">
      <c r="B153" s="14" t="s">
        <v>215</v>
      </c>
      <c r="C153" s="19" t="s">
        <v>216</v>
      </c>
      <c r="D153" s="21">
        <v>300000</v>
      </c>
      <c r="E153" s="60">
        <v>0</v>
      </c>
      <c r="F153" s="10">
        <v>0</v>
      </c>
      <c r="G153" s="138">
        <f t="shared" ref="G153:G159" si="44">+D153-E153+F153</f>
        <v>300000</v>
      </c>
    </row>
    <row r="154" spans="2:7" ht="12.75" customHeight="1" x14ac:dyDescent="0.2">
      <c r="B154" s="14" t="s">
        <v>217</v>
      </c>
      <c r="C154" s="19" t="s">
        <v>218</v>
      </c>
      <c r="D154" s="21">
        <v>0</v>
      </c>
      <c r="E154" s="143">
        <v>0</v>
      </c>
      <c r="F154" s="21">
        <v>50000</v>
      </c>
      <c r="G154" s="138">
        <f t="shared" si="44"/>
        <v>50000</v>
      </c>
    </row>
    <row r="155" spans="2:7" ht="12.75" customHeight="1" x14ac:dyDescent="0.2">
      <c r="B155" s="14" t="s">
        <v>219</v>
      </c>
      <c r="C155" s="19" t="s">
        <v>220</v>
      </c>
      <c r="D155" s="21">
        <v>200000</v>
      </c>
      <c r="E155" s="143">
        <v>0</v>
      </c>
      <c r="F155" s="21">
        <v>0</v>
      </c>
      <c r="G155" s="138">
        <f t="shared" si="44"/>
        <v>200000</v>
      </c>
    </row>
    <row r="156" spans="2:7" ht="12.75" customHeight="1" x14ac:dyDescent="0.2">
      <c r="B156" s="26">
        <v>2362</v>
      </c>
      <c r="C156" s="27" t="s">
        <v>221</v>
      </c>
      <c r="D156" s="7">
        <v>600000</v>
      </c>
      <c r="E156" s="150">
        <f>+E157+E158+E159</f>
        <v>0</v>
      </c>
      <c r="F156" s="86">
        <f>+F157+F158+F159</f>
        <v>0</v>
      </c>
      <c r="G156" s="149">
        <f t="shared" si="44"/>
        <v>600000</v>
      </c>
    </row>
    <row r="157" spans="2:7" ht="12.75" customHeight="1" x14ac:dyDescent="0.2">
      <c r="B157" s="14" t="s">
        <v>222</v>
      </c>
      <c r="C157" s="19" t="s">
        <v>223</v>
      </c>
      <c r="D157" s="21">
        <v>200000</v>
      </c>
      <c r="E157" s="60">
        <v>0</v>
      </c>
      <c r="F157" s="10">
        <v>0</v>
      </c>
      <c r="G157" s="138">
        <f t="shared" si="44"/>
        <v>200000</v>
      </c>
    </row>
    <row r="158" spans="2:7" ht="12.75" customHeight="1" x14ac:dyDescent="0.2">
      <c r="B158" s="14" t="s">
        <v>224</v>
      </c>
      <c r="C158" s="19" t="s">
        <v>225</v>
      </c>
      <c r="D158" s="21">
        <v>200000</v>
      </c>
      <c r="E158" s="143">
        <v>0</v>
      </c>
      <c r="F158" s="21">
        <v>0</v>
      </c>
      <c r="G158" s="138">
        <f t="shared" si="44"/>
        <v>200000</v>
      </c>
    </row>
    <row r="159" spans="2:7" ht="12.75" customHeight="1" x14ac:dyDescent="0.2">
      <c r="B159" s="14" t="s">
        <v>226</v>
      </c>
      <c r="C159" s="19" t="s">
        <v>227</v>
      </c>
      <c r="D159" s="21">
        <v>200000</v>
      </c>
      <c r="E159" s="143">
        <v>0</v>
      </c>
      <c r="F159" s="21">
        <v>0</v>
      </c>
      <c r="G159" s="138">
        <f t="shared" si="44"/>
        <v>200000</v>
      </c>
    </row>
    <row r="160" spans="2:7" ht="12.75" customHeight="1" x14ac:dyDescent="0.2">
      <c r="B160" s="26">
        <v>2363</v>
      </c>
      <c r="C160" s="27" t="s">
        <v>228</v>
      </c>
      <c r="D160" s="7">
        <v>800000</v>
      </c>
      <c r="E160" s="150">
        <f t="shared" ref="E160:G160" si="45">+E161+E162</f>
        <v>0</v>
      </c>
      <c r="F160" s="86">
        <f t="shared" si="45"/>
        <v>0</v>
      </c>
      <c r="G160" s="149">
        <f t="shared" si="45"/>
        <v>800000</v>
      </c>
    </row>
    <row r="161" spans="2:7" ht="12.75" customHeight="1" x14ac:dyDescent="0.2">
      <c r="B161" s="14" t="s">
        <v>229</v>
      </c>
      <c r="C161" s="106" t="s">
        <v>230</v>
      </c>
      <c r="D161" s="21">
        <v>600000</v>
      </c>
      <c r="E161" s="60">
        <v>0</v>
      </c>
      <c r="F161" s="10">
        <v>0</v>
      </c>
      <c r="G161" s="138">
        <f t="shared" ref="G161:G162" si="46">+D161-E161+F161</f>
        <v>600000</v>
      </c>
    </row>
    <row r="162" spans="2:7" ht="12.75" customHeight="1" x14ac:dyDescent="0.2">
      <c r="B162" s="14" t="s">
        <v>231</v>
      </c>
      <c r="C162" s="106" t="s">
        <v>232</v>
      </c>
      <c r="D162" s="21">
        <v>200000</v>
      </c>
      <c r="E162" s="143">
        <v>0</v>
      </c>
      <c r="F162" s="21">
        <v>0</v>
      </c>
      <c r="G162" s="138">
        <f t="shared" si="46"/>
        <v>200000</v>
      </c>
    </row>
    <row r="163" spans="2:7" ht="12.75" customHeight="1" x14ac:dyDescent="0.2">
      <c r="B163" s="26">
        <v>2364</v>
      </c>
      <c r="C163" s="27" t="s">
        <v>233</v>
      </c>
      <c r="D163" s="7">
        <v>400000</v>
      </c>
      <c r="E163" s="150">
        <f t="shared" ref="E163:G163" si="47">+E164+E165</f>
        <v>0</v>
      </c>
      <c r="F163" s="86">
        <f t="shared" si="47"/>
        <v>0</v>
      </c>
      <c r="G163" s="141">
        <f t="shared" si="47"/>
        <v>400000</v>
      </c>
    </row>
    <row r="164" spans="2:7" ht="12.75" customHeight="1" x14ac:dyDescent="0.2">
      <c r="B164" s="14" t="s">
        <v>234</v>
      </c>
      <c r="C164" s="19" t="s">
        <v>235</v>
      </c>
      <c r="D164" s="21">
        <v>200000</v>
      </c>
      <c r="E164" s="60">
        <v>0</v>
      </c>
      <c r="F164" s="10">
        <v>0</v>
      </c>
      <c r="G164" s="138">
        <f t="shared" ref="G164:G165" si="48">+D164-E164+F164</f>
        <v>200000</v>
      </c>
    </row>
    <row r="165" spans="2:7" ht="12.75" customHeight="1" x14ac:dyDescent="0.2">
      <c r="B165" s="14" t="s">
        <v>236</v>
      </c>
      <c r="C165" s="19" t="s">
        <v>237</v>
      </c>
      <c r="D165" s="21">
        <v>200000</v>
      </c>
      <c r="E165" s="143">
        <v>0</v>
      </c>
      <c r="F165" s="21">
        <v>0</v>
      </c>
      <c r="G165" s="138">
        <f t="shared" si="48"/>
        <v>200000</v>
      </c>
    </row>
    <row r="166" spans="2:7" ht="12.75" customHeight="1" x14ac:dyDescent="0.2">
      <c r="B166" s="26">
        <v>2369</v>
      </c>
      <c r="C166" s="27" t="s">
        <v>238</v>
      </c>
      <c r="D166" s="7">
        <v>200000</v>
      </c>
      <c r="E166" s="150">
        <f t="shared" ref="E166:G166" si="49">+E167</f>
        <v>0</v>
      </c>
      <c r="F166" s="86">
        <f t="shared" si="49"/>
        <v>0</v>
      </c>
      <c r="G166" s="141">
        <f t="shared" si="49"/>
        <v>200000</v>
      </c>
    </row>
    <row r="167" spans="2:7" ht="12" customHeight="1" x14ac:dyDescent="0.2">
      <c r="B167" s="24" t="s">
        <v>239</v>
      </c>
      <c r="C167" s="107" t="s">
        <v>240</v>
      </c>
      <c r="D167" s="21">
        <v>200000</v>
      </c>
      <c r="E167" s="60">
        <v>0</v>
      </c>
      <c r="F167" s="10">
        <v>0</v>
      </c>
      <c r="G167" s="138">
        <f t="shared" ref="G167" si="50">+D167-E167+F167</f>
        <v>200000</v>
      </c>
    </row>
    <row r="168" spans="2:7" ht="25.5" customHeight="1" x14ac:dyDescent="0.2">
      <c r="B168" s="64">
        <v>237</v>
      </c>
      <c r="C168" s="193" t="s">
        <v>241</v>
      </c>
      <c r="D168" s="128">
        <v>8526263</v>
      </c>
      <c r="E168" s="128">
        <f t="shared" ref="E168:G168" si="51">+E169+E173</f>
        <v>0</v>
      </c>
      <c r="F168" s="128">
        <f t="shared" si="51"/>
        <v>0</v>
      </c>
      <c r="G168" s="128">
        <f t="shared" si="51"/>
        <v>8526263</v>
      </c>
    </row>
    <row r="169" spans="2:7" ht="12.75" customHeight="1" x14ac:dyDescent="0.2">
      <c r="B169" s="26">
        <v>2371</v>
      </c>
      <c r="C169" s="27" t="s">
        <v>242</v>
      </c>
      <c r="D169" s="30">
        <v>8126263</v>
      </c>
      <c r="E169" s="136">
        <f t="shared" ref="E169:G169" si="52">+E170+E171+E172</f>
        <v>0</v>
      </c>
      <c r="F169" s="7">
        <f t="shared" si="52"/>
        <v>0</v>
      </c>
      <c r="G169" s="141">
        <f t="shared" si="52"/>
        <v>8126263</v>
      </c>
    </row>
    <row r="170" spans="2:7" ht="12.75" customHeight="1" x14ac:dyDescent="0.2">
      <c r="B170" s="14" t="s">
        <v>243</v>
      </c>
      <c r="C170" s="19" t="s">
        <v>244</v>
      </c>
      <c r="D170" s="21">
        <v>4214000</v>
      </c>
      <c r="E170" s="60">
        <v>0</v>
      </c>
      <c r="F170" s="10">
        <v>0</v>
      </c>
      <c r="G170" s="138">
        <f t="shared" ref="G170:G172" si="53">+D170-E170+F170</f>
        <v>4214000</v>
      </c>
    </row>
    <row r="171" spans="2:7" ht="12.75" customHeight="1" x14ac:dyDescent="0.2">
      <c r="B171" s="14" t="s">
        <v>245</v>
      </c>
      <c r="C171" s="19" t="s">
        <v>246</v>
      </c>
      <c r="D171" s="21">
        <v>3712263</v>
      </c>
      <c r="E171" s="143">
        <v>0</v>
      </c>
      <c r="F171" s="10">
        <v>0</v>
      </c>
      <c r="G171" s="138">
        <f t="shared" si="53"/>
        <v>3712263</v>
      </c>
    </row>
    <row r="172" spans="2:7" ht="12.75" customHeight="1" x14ac:dyDescent="0.2">
      <c r="B172" s="14" t="s">
        <v>247</v>
      </c>
      <c r="C172" s="19" t="s">
        <v>248</v>
      </c>
      <c r="D172" s="21">
        <v>200000</v>
      </c>
      <c r="E172" s="143">
        <v>0</v>
      </c>
      <c r="F172" s="10">
        <v>0</v>
      </c>
      <c r="G172" s="138">
        <f t="shared" si="53"/>
        <v>200000</v>
      </c>
    </row>
    <row r="173" spans="2:7" ht="12.75" customHeight="1" x14ac:dyDescent="0.2">
      <c r="B173" s="26">
        <v>2372</v>
      </c>
      <c r="C173" s="27" t="s">
        <v>249</v>
      </c>
      <c r="D173" s="30">
        <v>400000</v>
      </c>
      <c r="E173" s="30">
        <f t="shared" ref="E173:G173" si="54">+E174+E175+E176</f>
        <v>0</v>
      </c>
      <c r="F173" s="30">
        <f t="shared" si="54"/>
        <v>0</v>
      </c>
      <c r="G173" s="30">
        <f t="shared" si="54"/>
        <v>400000</v>
      </c>
    </row>
    <row r="174" spans="2:7" ht="12.75" customHeight="1" x14ac:dyDescent="0.2">
      <c r="B174" s="24" t="s">
        <v>250</v>
      </c>
      <c r="C174" s="108" t="s">
        <v>251</v>
      </c>
      <c r="D174" s="21">
        <v>200000</v>
      </c>
      <c r="E174" s="60">
        <v>0</v>
      </c>
      <c r="F174" s="10">
        <v>0</v>
      </c>
      <c r="G174" s="138">
        <f t="shared" ref="G174:G188" si="55">+D174-E174+F174</f>
        <v>200000</v>
      </c>
    </row>
    <row r="175" spans="2:7" ht="12.75" customHeight="1" x14ac:dyDescent="0.2">
      <c r="B175" s="14" t="s">
        <v>252</v>
      </c>
      <c r="C175" s="23" t="s">
        <v>253</v>
      </c>
      <c r="D175" s="21">
        <v>100000</v>
      </c>
      <c r="E175" s="143">
        <v>0</v>
      </c>
      <c r="F175" s="21">
        <v>0</v>
      </c>
      <c r="G175" s="138">
        <f t="shared" si="55"/>
        <v>100000</v>
      </c>
    </row>
    <row r="176" spans="2:7" ht="12.75" customHeight="1" x14ac:dyDescent="0.2">
      <c r="B176" s="14" t="s">
        <v>367</v>
      </c>
      <c r="C176" s="23" t="s">
        <v>368</v>
      </c>
      <c r="D176" s="21">
        <v>100000</v>
      </c>
      <c r="E176" s="143">
        <v>0</v>
      </c>
      <c r="F176" s="21">
        <v>0</v>
      </c>
      <c r="G176" s="138">
        <f t="shared" si="55"/>
        <v>100000</v>
      </c>
    </row>
    <row r="177" spans="2:7" ht="12.75" customHeight="1" x14ac:dyDescent="0.2">
      <c r="B177" s="64">
        <v>239</v>
      </c>
      <c r="C177" s="194" t="s">
        <v>254</v>
      </c>
      <c r="D177" s="128">
        <v>7750000</v>
      </c>
      <c r="E177" s="195">
        <f t="shared" ref="E177:G177" si="56">+E178+E179+E180+E181+E182+E183+E184+E185+E186+E187+E188</f>
        <v>0</v>
      </c>
      <c r="F177" s="196">
        <f t="shared" si="56"/>
        <v>0</v>
      </c>
      <c r="G177" s="198">
        <f t="shared" si="56"/>
        <v>7750000</v>
      </c>
    </row>
    <row r="178" spans="2:7" ht="12.75" customHeight="1" x14ac:dyDescent="0.2">
      <c r="B178" s="14" t="s">
        <v>255</v>
      </c>
      <c r="C178" s="23" t="s">
        <v>256</v>
      </c>
      <c r="D178" s="10">
        <v>800000</v>
      </c>
      <c r="E178" s="60">
        <v>0</v>
      </c>
      <c r="F178" s="10">
        <v>0</v>
      </c>
      <c r="G178" s="138">
        <f t="shared" si="55"/>
        <v>800000</v>
      </c>
    </row>
    <row r="179" spans="2:7" ht="12.75" customHeight="1" x14ac:dyDescent="0.2">
      <c r="B179" s="14" t="s">
        <v>257</v>
      </c>
      <c r="C179" s="23" t="s">
        <v>258</v>
      </c>
      <c r="D179" s="21">
        <v>5000000</v>
      </c>
      <c r="E179" s="60">
        <v>0</v>
      </c>
      <c r="F179" s="10">
        <v>0</v>
      </c>
      <c r="G179" s="138">
        <f t="shared" si="55"/>
        <v>5000000</v>
      </c>
    </row>
    <row r="180" spans="2:7" ht="12.75" customHeight="1" x14ac:dyDescent="0.2">
      <c r="B180" s="14" t="s">
        <v>259</v>
      </c>
      <c r="C180" s="106" t="s">
        <v>260</v>
      </c>
      <c r="D180" s="21">
        <v>100000</v>
      </c>
      <c r="E180" s="143">
        <v>0</v>
      </c>
      <c r="F180" s="21">
        <v>0</v>
      </c>
      <c r="G180" s="138">
        <f t="shared" si="55"/>
        <v>100000</v>
      </c>
    </row>
    <row r="181" spans="2:7" ht="17.25" customHeight="1" x14ac:dyDescent="0.2">
      <c r="B181" s="24" t="s">
        <v>261</v>
      </c>
      <c r="C181" s="108" t="s">
        <v>262</v>
      </c>
      <c r="D181" s="21">
        <v>100000</v>
      </c>
      <c r="E181" s="143">
        <v>0</v>
      </c>
      <c r="F181" s="21">
        <v>0</v>
      </c>
      <c r="G181" s="138">
        <f t="shared" si="55"/>
        <v>100000</v>
      </c>
    </row>
    <row r="182" spans="2:7" ht="17.25" customHeight="1" x14ac:dyDescent="0.2">
      <c r="B182" s="24" t="s">
        <v>263</v>
      </c>
      <c r="C182" s="108" t="s">
        <v>264</v>
      </c>
      <c r="D182" s="21">
        <v>300000</v>
      </c>
      <c r="E182" s="143">
        <v>0</v>
      </c>
      <c r="F182" s="21">
        <v>0</v>
      </c>
      <c r="G182" s="138">
        <f t="shared" si="55"/>
        <v>300000</v>
      </c>
    </row>
    <row r="183" spans="2:7" ht="12.75" customHeight="1" x14ac:dyDescent="0.2">
      <c r="B183" s="14" t="s">
        <v>265</v>
      </c>
      <c r="C183" s="23" t="s">
        <v>266</v>
      </c>
      <c r="D183" s="21">
        <v>800000</v>
      </c>
      <c r="E183" s="143">
        <v>0</v>
      </c>
      <c r="F183" s="21">
        <v>0</v>
      </c>
      <c r="G183" s="138">
        <f t="shared" si="55"/>
        <v>800000</v>
      </c>
    </row>
    <row r="184" spans="2:7" ht="12.75" customHeight="1" x14ac:dyDescent="0.2">
      <c r="B184" s="14" t="s">
        <v>267</v>
      </c>
      <c r="C184" s="23" t="s">
        <v>374</v>
      </c>
      <c r="D184" s="21">
        <v>200000</v>
      </c>
      <c r="E184" s="143">
        <v>0</v>
      </c>
      <c r="F184" s="10">
        <v>0</v>
      </c>
      <c r="G184" s="138">
        <f t="shared" si="55"/>
        <v>200000</v>
      </c>
    </row>
    <row r="185" spans="2:7" ht="12.75" customHeight="1" x14ac:dyDescent="0.2">
      <c r="B185" s="14" t="s">
        <v>268</v>
      </c>
      <c r="C185" s="23" t="s">
        <v>269</v>
      </c>
      <c r="D185" s="21">
        <v>150000</v>
      </c>
      <c r="E185" s="143">
        <v>0</v>
      </c>
      <c r="F185" s="10">
        <v>0</v>
      </c>
      <c r="G185" s="138">
        <f t="shared" si="55"/>
        <v>150000</v>
      </c>
    </row>
    <row r="186" spans="2:7" ht="12.75" customHeight="1" x14ac:dyDescent="0.2">
      <c r="B186" s="14" t="s">
        <v>270</v>
      </c>
      <c r="C186" s="23" t="s">
        <v>271</v>
      </c>
      <c r="D186" s="21">
        <v>100000</v>
      </c>
      <c r="E186" s="143">
        <v>0</v>
      </c>
      <c r="F186" s="10">
        <v>0</v>
      </c>
      <c r="G186" s="138">
        <f t="shared" si="55"/>
        <v>100000</v>
      </c>
    </row>
    <row r="187" spans="2:7" ht="12.75" customHeight="1" x14ac:dyDescent="0.2">
      <c r="B187" s="14" t="s">
        <v>272</v>
      </c>
      <c r="C187" s="23" t="s">
        <v>273</v>
      </c>
      <c r="D187" s="21">
        <v>100000</v>
      </c>
      <c r="E187" s="143">
        <v>0</v>
      </c>
      <c r="F187" s="10">
        <v>0</v>
      </c>
      <c r="G187" s="138">
        <f t="shared" si="55"/>
        <v>100000</v>
      </c>
    </row>
    <row r="188" spans="2:7" ht="12.75" customHeight="1" x14ac:dyDescent="0.2">
      <c r="B188" s="14" t="s">
        <v>274</v>
      </c>
      <c r="C188" s="23" t="s">
        <v>275</v>
      </c>
      <c r="D188" s="21">
        <v>100000</v>
      </c>
      <c r="E188" s="143">
        <v>0</v>
      </c>
      <c r="F188" s="10">
        <v>0</v>
      </c>
      <c r="G188" s="138">
        <f t="shared" si="55"/>
        <v>100000</v>
      </c>
    </row>
    <row r="189" spans="2:7" ht="12.75" customHeight="1" x14ac:dyDescent="0.2">
      <c r="B189" s="62">
        <v>24</v>
      </c>
      <c r="C189" s="223" t="s">
        <v>276</v>
      </c>
      <c r="D189" s="123">
        <v>1500000</v>
      </c>
      <c r="E189" s="152">
        <f>+E190</f>
        <v>0</v>
      </c>
      <c r="F189" s="153">
        <f>+F190</f>
        <v>9700000</v>
      </c>
      <c r="G189" s="154">
        <f t="shared" ref="G189" si="57">+G190</f>
        <v>1500000</v>
      </c>
    </row>
    <row r="190" spans="2:7" ht="25.5" customHeight="1" x14ac:dyDescent="0.2">
      <c r="B190" s="64">
        <v>241</v>
      </c>
      <c r="C190" s="194" t="s">
        <v>277</v>
      </c>
      <c r="D190" s="199">
        <v>1500000</v>
      </c>
      <c r="E190" s="161">
        <f>+E191+E192+E193+E194+E195</f>
        <v>0</v>
      </c>
      <c r="F190" s="128">
        <f>+F191+F192+F193+F194+F195</f>
        <v>9700000</v>
      </c>
      <c r="G190" s="200">
        <f t="shared" ref="G190" si="58">+G192+G193+G194+G195</f>
        <v>1500000</v>
      </c>
    </row>
    <row r="191" spans="2:7" s="85" customFormat="1" ht="15.75" customHeight="1" x14ac:dyDescent="0.2">
      <c r="B191" s="146" t="s">
        <v>388</v>
      </c>
      <c r="C191" s="147" t="s">
        <v>389</v>
      </c>
      <c r="D191" s="139">
        <v>0</v>
      </c>
      <c r="E191" s="155">
        <v>0</v>
      </c>
      <c r="F191" s="181">
        <v>9700000</v>
      </c>
      <c r="G191" s="142">
        <f t="shared" ref="G191:G195" si="59">+D191-E191+F191</f>
        <v>9700000</v>
      </c>
    </row>
    <row r="192" spans="2:7" ht="15.75" customHeight="1" x14ac:dyDescent="0.2">
      <c r="B192" s="92" t="s">
        <v>278</v>
      </c>
      <c r="C192" s="97" t="s">
        <v>279</v>
      </c>
      <c r="D192" s="10">
        <v>400000</v>
      </c>
      <c r="E192" s="176">
        <v>0</v>
      </c>
      <c r="F192" s="140">
        <v>0</v>
      </c>
      <c r="G192" s="138">
        <f t="shared" si="59"/>
        <v>400000</v>
      </c>
    </row>
    <row r="193" spans="2:7" x14ac:dyDescent="0.2">
      <c r="B193" s="92" t="s">
        <v>280</v>
      </c>
      <c r="C193" s="109" t="s">
        <v>281</v>
      </c>
      <c r="D193" s="10">
        <v>400000</v>
      </c>
      <c r="E193" s="60">
        <v>0</v>
      </c>
      <c r="F193" s="10">
        <v>0</v>
      </c>
      <c r="G193" s="138">
        <f t="shared" si="59"/>
        <v>400000</v>
      </c>
    </row>
    <row r="194" spans="2:7" ht="25.5" customHeight="1" x14ac:dyDescent="0.2">
      <c r="B194" s="92" t="s">
        <v>282</v>
      </c>
      <c r="C194" s="109" t="s">
        <v>283</v>
      </c>
      <c r="D194" s="10">
        <v>400000</v>
      </c>
      <c r="E194" s="60">
        <v>0</v>
      </c>
      <c r="F194" s="10">
        <v>0</v>
      </c>
      <c r="G194" s="138">
        <f t="shared" si="59"/>
        <v>400000</v>
      </c>
    </row>
    <row r="195" spans="2:7" ht="19.5" customHeight="1" x14ac:dyDescent="0.2">
      <c r="B195" s="202" t="s">
        <v>339</v>
      </c>
      <c r="C195" s="169" t="s">
        <v>340</v>
      </c>
      <c r="D195" s="60">
        <v>300000</v>
      </c>
      <c r="E195" s="60">
        <v>0</v>
      </c>
      <c r="F195" s="140">
        <v>0</v>
      </c>
      <c r="G195" s="201">
        <f t="shared" si="59"/>
        <v>300000</v>
      </c>
    </row>
    <row r="196" spans="2:7" ht="21" customHeight="1" x14ac:dyDescent="0.2">
      <c r="B196" s="62">
        <v>26</v>
      </c>
      <c r="C196" s="224" t="s">
        <v>284</v>
      </c>
      <c r="D196" s="123">
        <v>12000000</v>
      </c>
      <c r="E196" s="145">
        <f>+E197+E202+E205+E208+E212</f>
        <v>0</v>
      </c>
      <c r="F196" s="123">
        <f>+F197+F202+F205+F208+F212</f>
        <v>0</v>
      </c>
      <c r="G196" s="154">
        <f>+G197+G202+G205+G208+G212</f>
        <v>12000000</v>
      </c>
    </row>
    <row r="197" spans="2:7" ht="12.75" customHeight="1" x14ac:dyDescent="0.2">
      <c r="B197" s="64">
        <v>261</v>
      </c>
      <c r="C197" s="194" t="s">
        <v>285</v>
      </c>
      <c r="D197" s="128">
        <v>5000000</v>
      </c>
      <c r="E197" s="161">
        <f t="shared" ref="E197:G197" si="60">+E198+E199+E200+E201</f>
        <v>0</v>
      </c>
      <c r="F197" s="128">
        <f t="shared" si="60"/>
        <v>0</v>
      </c>
      <c r="G197" s="162">
        <f t="shared" si="60"/>
        <v>5000000</v>
      </c>
    </row>
    <row r="198" spans="2:7" ht="12.75" customHeight="1" x14ac:dyDescent="0.2">
      <c r="B198" s="92" t="s">
        <v>286</v>
      </c>
      <c r="C198" s="97" t="s">
        <v>287</v>
      </c>
      <c r="D198" s="10">
        <v>1000000</v>
      </c>
      <c r="E198" s="136">
        <v>0</v>
      </c>
      <c r="F198" s="7">
        <v>0</v>
      </c>
      <c r="G198" s="138">
        <f t="shared" ref="G198:G201" si="61">+D198-E198+F198</f>
        <v>1000000</v>
      </c>
    </row>
    <row r="199" spans="2:7" ht="12.75" customHeight="1" x14ac:dyDescent="0.2">
      <c r="B199" s="92" t="s">
        <v>288</v>
      </c>
      <c r="C199" s="97" t="s">
        <v>289</v>
      </c>
      <c r="D199" s="10">
        <v>3000000</v>
      </c>
      <c r="E199" s="60">
        <v>0</v>
      </c>
      <c r="F199" s="10">
        <v>0</v>
      </c>
      <c r="G199" s="138">
        <f t="shared" si="61"/>
        <v>3000000</v>
      </c>
    </row>
    <row r="200" spans="2:7" ht="12.75" customHeight="1" x14ac:dyDescent="0.2">
      <c r="B200" s="92" t="s">
        <v>290</v>
      </c>
      <c r="C200" s="97" t="s">
        <v>291</v>
      </c>
      <c r="D200" s="10">
        <v>500000</v>
      </c>
      <c r="E200" s="60">
        <v>0</v>
      </c>
      <c r="F200" s="10">
        <v>0</v>
      </c>
      <c r="G200" s="138">
        <f t="shared" si="61"/>
        <v>500000</v>
      </c>
    </row>
    <row r="201" spans="2:7" ht="15" customHeight="1" x14ac:dyDescent="0.2">
      <c r="B201" s="92" t="s">
        <v>292</v>
      </c>
      <c r="C201" s="97" t="s">
        <v>293</v>
      </c>
      <c r="D201" s="10">
        <v>500000</v>
      </c>
      <c r="E201" s="60">
        <v>0</v>
      </c>
      <c r="F201" s="10">
        <v>0</v>
      </c>
      <c r="G201" s="138">
        <f t="shared" si="61"/>
        <v>500000</v>
      </c>
    </row>
    <row r="202" spans="2:7" ht="25.5" x14ac:dyDescent="0.2">
      <c r="B202" s="64">
        <v>262</v>
      </c>
      <c r="C202" s="194" t="s">
        <v>294</v>
      </c>
      <c r="D202" s="128">
        <v>200000</v>
      </c>
      <c r="E202" s="161">
        <f t="shared" ref="E202:G202" si="62">+E203+E204</f>
        <v>0</v>
      </c>
      <c r="F202" s="128">
        <f t="shared" si="62"/>
        <v>0</v>
      </c>
      <c r="G202" s="162">
        <f t="shared" si="62"/>
        <v>200000</v>
      </c>
    </row>
    <row r="203" spans="2:7" ht="16.5" customHeight="1" x14ac:dyDescent="0.2">
      <c r="B203" s="92" t="s">
        <v>295</v>
      </c>
      <c r="C203" s="97" t="s">
        <v>296</v>
      </c>
      <c r="D203" s="10">
        <v>100000</v>
      </c>
      <c r="E203" s="60">
        <v>0</v>
      </c>
      <c r="F203" s="10">
        <v>0</v>
      </c>
      <c r="G203" s="138">
        <f t="shared" ref="G203:G204" si="63">+D203-E203+F203</f>
        <v>100000</v>
      </c>
    </row>
    <row r="204" spans="2:7" ht="16.5" customHeight="1" x14ac:dyDescent="0.2">
      <c r="B204" s="92" t="s">
        <v>297</v>
      </c>
      <c r="C204" s="97" t="s">
        <v>298</v>
      </c>
      <c r="D204" s="10">
        <v>100000</v>
      </c>
      <c r="E204" s="60">
        <v>0</v>
      </c>
      <c r="F204" s="10">
        <v>0</v>
      </c>
      <c r="G204" s="138">
        <f t="shared" si="63"/>
        <v>100000</v>
      </c>
    </row>
    <row r="205" spans="2:7" ht="17.25" customHeight="1" x14ac:dyDescent="0.2">
      <c r="B205" s="203">
        <v>264</v>
      </c>
      <c r="C205" s="193" t="s">
        <v>299</v>
      </c>
      <c r="D205" s="204">
        <v>300000</v>
      </c>
      <c r="E205" s="205">
        <v>0</v>
      </c>
      <c r="F205" s="206">
        <v>0</v>
      </c>
      <c r="G205" s="207">
        <f>+G206+G207</f>
        <v>300000</v>
      </c>
    </row>
    <row r="206" spans="2:7" ht="12.75" customHeight="1" x14ac:dyDescent="0.2">
      <c r="B206" s="92" t="s">
        <v>300</v>
      </c>
      <c r="C206" s="96" t="s">
        <v>301</v>
      </c>
      <c r="D206" s="10">
        <v>100000</v>
      </c>
      <c r="E206" s="173">
        <v>0</v>
      </c>
      <c r="F206" s="174">
        <v>0</v>
      </c>
      <c r="G206" s="138">
        <f t="shared" ref="G206:G207" si="64">+D206-E206+F206</f>
        <v>100000</v>
      </c>
    </row>
    <row r="207" spans="2:7" ht="20.25" customHeight="1" x14ac:dyDescent="0.2">
      <c r="B207" s="98" t="s">
        <v>302</v>
      </c>
      <c r="C207" s="110" t="s">
        <v>303</v>
      </c>
      <c r="D207" s="10">
        <v>200000</v>
      </c>
      <c r="E207" s="60">
        <v>0</v>
      </c>
      <c r="F207" s="10">
        <v>0</v>
      </c>
      <c r="G207" s="138">
        <f t="shared" si="64"/>
        <v>200000</v>
      </c>
    </row>
    <row r="208" spans="2:7" ht="19.5" customHeight="1" x14ac:dyDescent="0.2">
      <c r="B208" s="64">
        <v>265</v>
      </c>
      <c r="C208" s="194" t="s">
        <v>304</v>
      </c>
      <c r="D208" s="128">
        <v>1500000</v>
      </c>
      <c r="E208" s="161">
        <f>+E209+E210+E211</f>
        <v>0</v>
      </c>
      <c r="F208" s="128">
        <f>+F209+F210+F211</f>
        <v>0</v>
      </c>
      <c r="G208" s="162">
        <f t="shared" ref="G208" si="65">+G209+G210+G211</f>
        <v>1500000</v>
      </c>
    </row>
    <row r="209" spans="2:7" ht="25.5" customHeight="1" x14ac:dyDescent="0.2">
      <c r="B209" s="98" t="s">
        <v>305</v>
      </c>
      <c r="C209" s="111" t="s">
        <v>306</v>
      </c>
      <c r="D209" s="10">
        <v>1000000</v>
      </c>
      <c r="E209" s="60">
        <v>0</v>
      </c>
      <c r="F209" s="10">
        <v>0</v>
      </c>
      <c r="G209" s="138">
        <f t="shared" ref="G209:G211" si="66">+D209-E209+F209</f>
        <v>1000000</v>
      </c>
    </row>
    <row r="210" spans="2:7" x14ac:dyDescent="0.2">
      <c r="B210" s="98" t="s">
        <v>307</v>
      </c>
      <c r="C210" s="111" t="s">
        <v>308</v>
      </c>
      <c r="D210" s="10">
        <v>400000</v>
      </c>
      <c r="E210" s="60">
        <v>0</v>
      </c>
      <c r="F210" s="10">
        <v>0</v>
      </c>
      <c r="G210" s="138">
        <f t="shared" si="66"/>
        <v>400000</v>
      </c>
    </row>
    <row r="211" spans="2:7" ht="20.25" customHeight="1" x14ac:dyDescent="0.2">
      <c r="B211" s="14" t="s">
        <v>371</v>
      </c>
      <c r="C211" s="23" t="s">
        <v>372</v>
      </c>
      <c r="D211" s="21">
        <v>100000</v>
      </c>
      <c r="E211" s="60">
        <v>0</v>
      </c>
      <c r="F211" s="21">
        <v>0</v>
      </c>
      <c r="G211" s="138">
        <f t="shared" si="66"/>
        <v>100000</v>
      </c>
    </row>
    <row r="212" spans="2:7" ht="18.75" customHeight="1" x14ac:dyDescent="0.2">
      <c r="B212" s="64">
        <v>268</v>
      </c>
      <c r="C212" s="194" t="s">
        <v>309</v>
      </c>
      <c r="D212" s="128">
        <v>5000000</v>
      </c>
      <c r="E212" s="205">
        <v>0</v>
      </c>
      <c r="F212" s="206">
        <v>0</v>
      </c>
      <c r="G212" s="162">
        <f>+G213</f>
        <v>5000000</v>
      </c>
    </row>
    <row r="213" spans="2:7" ht="10.5" customHeight="1" x14ac:dyDescent="0.2">
      <c r="B213" s="98" t="s">
        <v>310</v>
      </c>
      <c r="C213" s="111" t="s">
        <v>311</v>
      </c>
      <c r="D213" s="10">
        <v>5000000</v>
      </c>
      <c r="E213" s="136">
        <v>0</v>
      </c>
      <c r="F213" s="7">
        <v>0</v>
      </c>
      <c r="G213" s="138">
        <f t="shared" ref="G213" si="67">+D213-E213+F213</f>
        <v>5000000</v>
      </c>
    </row>
    <row r="214" spans="2:7" ht="17.25" customHeight="1" x14ac:dyDescent="0.2">
      <c r="B214" s="66"/>
      <c r="C214" s="67"/>
      <c r="D214" s="69"/>
      <c r="E214" s="156"/>
      <c r="F214" s="69"/>
      <c r="G214" s="157"/>
    </row>
    <row r="215" spans="2:7" ht="12.75" customHeight="1" x14ac:dyDescent="0.2">
      <c r="B215" s="1" t="s">
        <v>354</v>
      </c>
      <c r="C215" s="40" t="s">
        <v>355</v>
      </c>
      <c r="D215" s="2">
        <v>7613900</v>
      </c>
      <c r="E215" s="156">
        <f t="shared" ref="E215:G215" si="68">+E216+E230</f>
        <v>0</v>
      </c>
      <c r="F215" s="69">
        <f t="shared" si="68"/>
        <v>0</v>
      </c>
      <c r="G215" s="158">
        <f t="shared" si="68"/>
        <v>7613900</v>
      </c>
    </row>
    <row r="216" spans="2:7" ht="12.75" customHeight="1" x14ac:dyDescent="0.2">
      <c r="B216" s="188">
        <v>21</v>
      </c>
      <c r="C216" s="225" t="s">
        <v>5</v>
      </c>
      <c r="D216" s="123">
        <v>6938900</v>
      </c>
      <c r="E216" s="226">
        <f t="shared" ref="E216:F216" si="69">+E217+E226</f>
        <v>0</v>
      </c>
      <c r="F216" s="227">
        <f t="shared" si="69"/>
        <v>0</v>
      </c>
      <c r="G216" s="154">
        <f>+G217+G226</f>
        <v>6938900</v>
      </c>
    </row>
    <row r="217" spans="2:7" ht="12.75" customHeight="1" x14ac:dyDescent="0.2">
      <c r="B217" s="190">
        <v>211</v>
      </c>
      <c r="C217" s="208" t="s">
        <v>6</v>
      </c>
      <c r="D217" s="128">
        <v>6222000</v>
      </c>
      <c r="E217" s="161">
        <f>+E218+E222+E220+E224</f>
        <v>0</v>
      </c>
      <c r="F217" s="128">
        <f>+F218+F222+F220+F224</f>
        <v>0</v>
      </c>
      <c r="G217" s="162">
        <f>+G218+G222+G220+G224</f>
        <v>6222000</v>
      </c>
    </row>
    <row r="218" spans="2:7" ht="14.25" customHeight="1" x14ac:dyDescent="0.2">
      <c r="B218" s="5">
        <v>2111</v>
      </c>
      <c r="C218" s="13" t="s">
        <v>7</v>
      </c>
      <c r="D218" s="7">
        <v>4536000</v>
      </c>
      <c r="E218" s="136">
        <f t="shared" ref="E218:F218" si="70">+E219+E220+E224</f>
        <v>0</v>
      </c>
      <c r="F218" s="7">
        <f t="shared" si="70"/>
        <v>0</v>
      </c>
      <c r="G218" s="149">
        <f>+G219</f>
        <v>4536000</v>
      </c>
    </row>
    <row r="219" spans="2:7" ht="12.75" customHeight="1" x14ac:dyDescent="0.2">
      <c r="B219" s="8" t="s">
        <v>8</v>
      </c>
      <c r="C219" s="68" t="s">
        <v>9</v>
      </c>
      <c r="D219" s="10">
        <v>4536000</v>
      </c>
      <c r="E219" s="60">
        <v>0</v>
      </c>
      <c r="F219" s="10">
        <v>0</v>
      </c>
      <c r="G219" s="138">
        <f t="shared" ref="G219" si="71">+D219-E219+F219</f>
        <v>4536000</v>
      </c>
    </row>
    <row r="220" spans="2:7" ht="16.5" customHeight="1" x14ac:dyDescent="0.2">
      <c r="B220" s="5">
        <v>2114</v>
      </c>
      <c r="C220" s="6" t="s">
        <v>17</v>
      </c>
      <c r="D220" s="7">
        <v>550000</v>
      </c>
      <c r="E220" s="136">
        <f t="shared" ref="E220:G220" si="72">+E221</f>
        <v>0</v>
      </c>
      <c r="F220" s="7">
        <f t="shared" si="72"/>
        <v>0</v>
      </c>
      <c r="G220" s="141">
        <f t="shared" si="72"/>
        <v>550000</v>
      </c>
    </row>
    <row r="221" spans="2:7" ht="12.75" customHeight="1" x14ac:dyDescent="0.2">
      <c r="B221" s="8" t="s">
        <v>18</v>
      </c>
      <c r="C221" s="9" t="s">
        <v>19</v>
      </c>
      <c r="D221" s="21">
        <v>550000</v>
      </c>
      <c r="E221" s="60">
        <v>0</v>
      </c>
      <c r="F221" s="10">
        <v>0</v>
      </c>
      <c r="G221" s="138">
        <f t="shared" ref="G221" si="73">+D221-E221+F221</f>
        <v>550000</v>
      </c>
    </row>
    <row r="222" spans="2:7" ht="12.75" customHeight="1" x14ac:dyDescent="0.2">
      <c r="B222" s="112">
        <v>2115</v>
      </c>
      <c r="C222" s="89" t="s">
        <v>20</v>
      </c>
      <c r="D222" s="7">
        <v>756000</v>
      </c>
      <c r="E222" s="150">
        <f t="shared" ref="E222:G222" si="74">+E223</f>
        <v>0</v>
      </c>
      <c r="F222" s="86">
        <f t="shared" si="74"/>
        <v>0</v>
      </c>
      <c r="G222" s="141">
        <f t="shared" si="74"/>
        <v>756000</v>
      </c>
    </row>
    <row r="223" spans="2:7" ht="12.75" customHeight="1" x14ac:dyDescent="0.2">
      <c r="B223" s="78" t="s">
        <v>21</v>
      </c>
      <c r="C223" s="90" t="s">
        <v>22</v>
      </c>
      <c r="D223" s="21">
        <v>756000</v>
      </c>
      <c r="E223" s="136">
        <v>0</v>
      </c>
      <c r="F223" s="10">
        <v>0</v>
      </c>
      <c r="G223" s="138">
        <f t="shared" ref="G223" si="75">+D223-E223+F223</f>
        <v>756000</v>
      </c>
    </row>
    <row r="224" spans="2:7" ht="18" customHeight="1" x14ac:dyDescent="0.2">
      <c r="B224" s="112">
        <v>2116</v>
      </c>
      <c r="C224" s="89" t="s">
        <v>23</v>
      </c>
      <c r="D224" s="7">
        <v>380000</v>
      </c>
      <c r="E224" s="143">
        <f t="shared" ref="E224:G224" si="76">+E225</f>
        <v>0</v>
      </c>
      <c r="F224" s="21">
        <f t="shared" si="76"/>
        <v>0</v>
      </c>
      <c r="G224" s="141">
        <f t="shared" si="76"/>
        <v>380000</v>
      </c>
    </row>
    <row r="225" spans="2:8" ht="12.75" customHeight="1" x14ac:dyDescent="0.2">
      <c r="B225" s="8" t="s">
        <v>24</v>
      </c>
      <c r="C225" s="9" t="s">
        <v>23</v>
      </c>
      <c r="D225" s="21">
        <v>380000</v>
      </c>
      <c r="E225" s="136">
        <v>0</v>
      </c>
      <c r="F225" s="7">
        <v>0</v>
      </c>
      <c r="G225" s="138">
        <f t="shared" ref="G225" si="77">+D225-E225+F225</f>
        <v>380000</v>
      </c>
    </row>
    <row r="226" spans="2:8" ht="12.75" customHeight="1" x14ac:dyDescent="0.2">
      <c r="B226" s="64">
        <v>215</v>
      </c>
      <c r="C226" s="193" t="s">
        <v>53</v>
      </c>
      <c r="D226" s="128">
        <v>716900</v>
      </c>
      <c r="E226" s="195">
        <f t="shared" ref="E226:G226" si="78">SUM(E227:E229)</f>
        <v>0</v>
      </c>
      <c r="F226" s="196">
        <f t="shared" si="78"/>
        <v>0</v>
      </c>
      <c r="G226" s="162">
        <f t="shared" si="78"/>
        <v>716900</v>
      </c>
    </row>
    <row r="227" spans="2:8" ht="12.75" customHeight="1" x14ac:dyDescent="0.2">
      <c r="B227" s="14" t="s">
        <v>54</v>
      </c>
      <c r="C227" s="19" t="s">
        <v>55</v>
      </c>
      <c r="D227" s="10">
        <v>321000</v>
      </c>
      <c r="E227" s="60">
        <v>0</v>
      </c>
      <c r="F227" s="10">
        <f t="shared" ref="F227" si="79">SUM(F228:F230)</f>
        <v>0</v>
      </c>
      <c r="G227" s="138">
        <f t="shared" ref="G227:G229" si="80">+D227-E227+F227</f>
        <v>321000</v>
      </c>
    </row>
    <row r="228" spans="2:8" ht="12.75" customHeight="1" x14ac:dyDescent="0.2">
      <c r="B228" s="14" t="s">
        <v>56</v>
      </c>
      <c r="C228" s="19" t="s">
        <v>57</v>
      </c>
      <c r="D228" s="10">
        <v>342400</v>
      </c>
      <c r="E228" s="60">
        <v>0</v>
      </c>
      <c r="F228" s="10">
        <v>0</v>
      </c>
      <c r="G228" s="138">
        <f t="shared" si="80"/>
        <v>342400</v>
      </c>
    </row>
    <row r="229" spans="2:8" ht="12.75" customHeight="1" x14ac:dyDescent="0.2">
      <c r="B229" s="14" t="s">
        <v>58</v>
      </c>
      <c r="C229" s="19" t="s">
        <v>59</v>
      </c>
      <c r="D229" s="10">
        <v>53500</v>
      </c>
      <c r="E229" s="60">
        <v>0</v>
      </c>
      <c r="F229" s="10">
        <v>0</v>
      </c>
      <c r="G229" s="138">
        <f t="shared" si="80"/>
        <v>53500</v>
      </c>
    </row>
    <row r="230" spans="2:8" ht="15.75" customHeight="1" x14ac:dyDescent="0.2">
      <c r="B230" s="62">
        <v>22</v>
      </c>
      <c r="C230" s="63" t="s">
        <v>62</v>
      </c>
      <c r="D230" s="123">
        <v>675000</v>
      </c>
      <c r="E230" s="123">
        <f t="shared" ref="E230:G230" si="81">+E231+E234</f>
        <v>0</v>
      </c>
      <c r="F230" s="123">
        <f t="shared" si="81"/>
        <v>0</v>
      </c>
      <c r="G230" s="123">
        <f t="shared" si="81"/>
        <v>675000</v>
      </c>
    </row>
    <row r="231" spans="2:8" ht="12.75" customHeight="1" x14ac:dyDescent="0.2">
      <c r="B231" s="64">
        <v>222</v>
      </c>
      <c r="C231" s="65" t="s">
        <v>80</v>
      </c>
      <c r="D231" s="128">
        <v>375000</v>
      </c>
      <c r="E231" s="128">
        <f t="shared" ref="E231:G231" si="82">SUM(E232:E233)</f>
        <v>0</v>
      </c>
      <c r="F231" s="128">
        <f t="shared" si="82"/>
        <v>0</v>
      </c>
      <c r="G231" s="128">
        <f t="shared" si="82"/>
        <v>375000</v>
      </c>
    </row>
    <row r="232" spans="2:8" ht="12.75" customHeight="1" x14ac:dyDescent="0.2">
      <c r="B232" s="24" t="s">
        <v>81</v>
      </c>
      <c r="C232" s="19" t="s">
        <v>82</v>
      </c>
      <c r="D232" s="10">
        <v>100000</v>
      </c>
      <c r="E232" s="60">
        <v>0</v>
      </c>
      <c r="F232" s="10">
        <v>0</v>
      </c>
      <c r="G232" s="138">
        <f t="shared" ref="G232:G233" si="83">+D232-E232+F232</f>
        <v>100000</v>
      </c>
    </row>
    <row r="233" spans="2:8" ht="26.25" customHeight="1" x14ac:dyDescent="0.2">
      <c r="B233" s="24" t="s">
        <v>83</v>
      </c>
      <c r="C233" s="19" t="s">
        <v>84</v>
      </c>
      <c r="D233" s="10">
        <v>275000</v>
      </c>
      <c r="E233" s="60">
        <v>0</v>
      </c>
      <c r="F233" s="10">
        <v>0</v>
      </c>
      <c r="G233" s="138">
        <f t="shared" si="83"/>
        <v>275000</v>
      </c>
    </row>
    <row r="234" spans="2:8" x14ac:dyDescent="0.2">
      <c r="B234" s="64">
        <v>228</v>
      </c>
      <c r="C234" s="209" t="s">
        <v>380</v>
      </c>
      <c r="D234" s="128">
        <v>300000</v>
      </c>
      <c r="E234" s="161">
        <f t="shared" ref="E234:G234" si="84">+E235+E236</f>
        <v>0</v>
      </c>
      <c r="F234" s="128">
        <f t="shared" si="84"/>
        <v>0</v>
      </c>
      <c r="G234" s="162">
        <f t="shared" si="84"/>
        <v>300000</v>
      </c>
    </row>
    <row r="235" spans="2:8" ht="12.75" customHeight="1" x14ac:dyDescent="0.2">
      <c r="B235" s="92" t="s">
        <v>150</v>
      </c>
      <c r="C235" s="113" t="s">
        <v>149</v>
      </c>
      <c r="D235" s="10">
        <v>200000</v>
      </c>
      <c r="E235" s="136">
        <v>0</v>
      </c>
      <c r="F235" s="7">
        <v>0</v>
      </c>
      <c r="G235" s="138">
        <f t="shared" ref="G235:G236" si="85">+D235-E235+F235</f>
        <v>200000</v>
      </c>
    </row>
    <row r="236" spans="2:8" ht="19.5" customHeight="1" x14ac:dyDescent="0.2">
      <c r="B236" s="92" t="s">
        <v>153</v>
      </c>
      <c r="C236" s="96" t="s">
        <v>335</v>
      </c>
      <c r="D236" s="125">
        <v>100000</v>
      </c>
      <c r="E236" s="60">
        <v>0</v>
      </c>
      <c r="F236" s="10">
        <v>0</v>
      </c>
      <c r="G236" s="138">
        <f t="shared" si="85"/>
        <v>100000</v>
      </c>
    </row>
    <row r="237" spans="2:8" ht="19.5" customHeight="1" x14ac:dyDescent="0.2">
      <c r="B237" s="62">
        <v>27</v>
      </c>
      <c r="C237" s="224" t="s">
        <v>312</v>
      </c>
      <c r="D237" s="123">
        <v>1000000</v>
      </c>
      <c r="E237" s="123">
        <f t="shared" ref="E237:G237" si="86">+E238+E239</f>
        <v>0</v>
      </c>
      <c r="F237" s="123">
        <f t="shared" si="86"/>
        <v>1000000</v>
      </c>
      <c r="G237" s="123">
        <f t="shared" si="86"/>
        <v>2000000</v>
      </c>
    </row>
    <row r="238" spans="2:8" ht="18" customHeight="1" x14ac:dyDescent="0.2">
      <c r="B238" s="98" t="s">
        <v>313</v>
      </c>
      <c r="C238" s="111" t="s">
        <v>314</v>
      </c>
      <c r="D238" s="10">
        <v>1000000</v>
      </c>
      <c r="E238" s="143">
        <v>0</v>
      </c>
      <c r="F238" s="21">
        <v>0</v>
      </c>
      <c r="G238" s="138">
        <f t="shared" ref="G238:G239" si="87">+D238-E238+F238</f>
        <v>1000000</v>
      </c>
    </row>
    <row r="239" spans="2:8" ht="18.75" customHeight="1" x14ac:dyDescent="0.2">
      <c r="B239" s="92" t="s">
        <v>315</v>
      </c>
      <c r="C239" s="97" t="s">
        <v>316</v>
      </c>
      <c r="D239" s="10">
        <v>0</v>
      </c>
      <c r="E239" s="60">
        <v>0</v>
      </c>
      <c r="F239" s="21">
        <v>1000000</v>
      </c>
      <c r="G239" s="148">
        <f t="shared" si="87"/>
        <v>1000000</v>
      </c>
      <c r="H239" s="177"/>
    </row>
    <row r="240" spans="2:8" ht="12.75" customHeight="1" x14ac:dyDescent="0.2">
      <c r="B240" s="31"/>
      <c r="C240" s="32"/>
      <c r="D240" s="33"/>
      <c r="E240" s="159"/>
      <c r="F240" s="72"/>
      <c r="G240" s="33"/>
    </row>
    <row r="241" spans="2:7" ht="13.5" customHeight="1" x14ac:dyDescent="0.2">
      <c r="B241" s="34"/>
      <c r="C241" s="35" t="s">
        <v>317</v>
      </c>
      <c r="D241" s="61">
        <v>659604868</v>
      </c>
      <c r="E241" s="61">
        <f>+E237+E230+E196+E189+E126+E54+E14</f>
        <v>13700000</v>
      </c>
      <c r="F241" s="61">
        <f>+F237+F230+F196+F189+F126+F54+F14</f>
        <v>13700000</v>
      </c>
      <c r="G241" s="36">
        <f>+G14+G54+G126+G189+G196</f>
        <v>648904868</v>
      </c>
    </row>
    <row r="242" spans="2:7" ht="14.25" customHeight="1" x14ac:dyDescent="0.2">
      <c r="B242" s="126"/>
      <c r="C242" s="127"/>
      <c r="D242" s="70"/>
      <c r="E242" s="70"/>
      <c r="F242" s="70"/>
      <c r="G242" s="70"/>
    </row>
    <row r="243" spans="2:7" ht="27" customHeight="1" x14ac:dyDescent="0.2">
      <c r="B243" s="186" t="s">
        <v>318</v>
      </c>
      <c r="C243" s="213" t="s">
        <v>319</v>
      </c>
      <c r="D243" s="214">
        <v>26362225</v>
      </c>
      <c r="E243" s="214">
        <f t="shared" ref="E243:G243" si="88">+E244</f>
        <v>0</v>
      </c>
      <c r="F243" s="214">
        <f t="shared" si="88"/>
        <v>0</v>
      </c>
      <c r="G243" s="214">
        <f t="shared" si="88"/>
        <v>26362225</v>
      </c>
    </row>
    <row r="244" spans="2:7" ht="12.75" customHeight="1" x14ac:dyDescent="0.2">
      <c r="B244" s="41" t="s">
        <v>320</v>
      </c>
      <c r="C244" s="42" t="s">
        <v>321</v>
      </c>
      <c r="D244" s="4">
        <v>26362225</v>
      </c>
      <c r="E244" s="4">
        <f t="shared" ref="E244:G244" si="89">+E245+E259+E261</f>
        <v>0</v>
      </c>
      <c r="F244" s="4">
        <f t="shared" si="89"/>
        <v>0</v>
      </c>
      <c r="G244" s="4">
        <f t="shared" si="89"/>
        <v>26362225</v>
      </c>
    </row>
    <row r="245" spans="2:7" ht="12.75" customHeight="1" x14ac:dyDescent="0.2">
      <c r="B245" s="188">
        <v>21</v>
      </c>
      <c r="C245" s="225" t="s">
        <v>5</v>
      </c>
      <c r="D245" s="123">
        <v>25212225</v>
      </c>
      <c r="E245" s="123">
        <f t="shared" ref="E245:G245" si="90">+E246+E255</f>
        <v>0</v>
      </c>
      <c r="F245" s="123">
        <f t="shared" si="90"/>
        <v>0</v>
      </c>
      <c r="G245" s="123">
        <f t="shared" si="90"/>
        <v>25212225</v>
      </c>
    </row>
    <row r="246" spans="2:7" ht="12.75" customHeight="1" x14ac:dyDescent="0.2">
      <c r="B246" s="3" t="s">
        <v>322</v>
      </c>
      <c r="C246" s="43" t="s">
        <v>6</v>
      </c>
      <c r="D246" s="4">
        <v>22330225</v>
      </c>
      <c r="E246" s="4">
        <f t="shared" ref="E246:G246" si="91">+E247+E249+E251+E253</f>
        <v>0</v>
      </c>
      <c r="F246" s="4">
        <f t="shared" si="91"/>
        <v>0</v>
      </c>
      <c r="G246" s="4">
        <f t="shared" si="91"/>
        <v>22330225</v>
      </c>
    </row>
    <row r="247" spans="2:7" ht="12.75" customHeight="1" x14ac:dyDescent="0.2">
      <c r="B247" s="5" t="s">
        <v>323</v>
      </c>
      <c r="C247" s="13" t="s">
        <v>7</v>
      </c>
      <c r="D247" s="7">
        <v>17334000</v>
      </c>
      <c r="E247" s="136">
        <f t="shared" ref="E247:G247" si="92">+E248</f>
        <v>0</v>
      </c>
      <c r="F247" s="7">
        <f t="shared" si="92"/>
        <v>0</v>
      </c>
      <c r="G247" s="141">
        <f t="shared" si="92"/>
        <v>17334000</v>
      </c>
    </row>
    <row r="248" spans="2:7" ht="12.75" customHeight="1" x14ac:dyDescent="0.2">
      <c r="B248" s="8" t="s">
        <v>8</v>
      </c>
      <c r="C248" s="12" t="s">
        <v>9</v>
      </c>
      <c r="D248" s="10">
        <v>17334000</v>
      </c>
      <c r="E248" s="60">
        <v>0</v>
      </c>
      <c r="F248" s="10">
        <v>0</v>
      </c>
      <c r="G248" s="138">
        <f t="shared" ref="G248" si="93">+D248-E248+F248</f>
        <v>17334000</v>
      </c>
    </row>
    <row r="249" spans="2:7" ht="12.75" customHeight="1" x14ac:dyDescent="0.2">
      <c r="B249" s="5">
        <v>2114</v>
      </c>
      <c r="C249" s="13" t="s">
        <v>17</v>
      </c>
      <c r="D249" s="7">
        <v>1404000</v>
      </c>
      <c r="E249" s="60">
        <f t="shared" ref="E249:G249" si="94">+E250</f>
        <v>0</v>
      </c>
      <c r="F249" s="10">
        <v>0</v>
      </c>
      <c r="G249" s="141">
        <f t="shared" si="94"/>
        <v>1404000</v>
      </c>
    </row>
    <row r="250" spans="2:7" ht="12.75" customHeight="1" x14ac:dyDescent="0.2">
      <c r="B250" s="8" t="s">
        <v>18</v>
      </c>
      <c r="C250" s="12" t="s">
        <v>19</v>
      </c>
      <c r="D250" s="21">
        <v>1404000</v>
      </c>
      <c r="E250" s="136">
        <v>0</v>
      </c>
      <c r="F250" s="7">
        <v>0</v>
      </c>
      <c r="G250" s="138">
        <f t="shared" ref="G250" si="95">+D250-E250+F250</f>
        <v>1404000</v>
      </c>
    </row>
    <row r="251" spans="2:7" ht="12.75" customHeight="1" x14ac:dyDescent="0.2">
      <c r="B251" s="5">
        <v>2115</v>
      </c>
      <c r="C251" s="6" t="s">
        <v>20</v>
      </c>
      <c r="D251" s="86">
        <v>2452225</v>
      </c>
      <c r="E251" s="150">
        <f t="shared" ref="E251:G251" si="96">+E252</f>
        <v>0</v>
      </c>
      <c r="F251" s="86">
        <f t="shared" si="96"/>
        <v>0</v>
      </c>
      <c r="G251" s="149">
        <f t="shared" si="96"/>
        <v>2452225</v>
      </c>
    </row>
    <row r="252" spans="2:7" ht="12.75" customHeight="1" x14ac:dyDescent="0.2">
      <c r="B252" s="8" t="s">
        <v>21</v>
      </c>
      <c r="C252" s="9" t="s">
        <v>22</v>
      </c>
      <c r="D252" s="21">
        <v>2452225</v>
      </c>
      <c r="E252" s="143">
        <v>0</v>
      </c>
      <c r="F252" s="21">
        <v>0</v>
      </c>
      <c r="G252" s="138">
        <f t="shared" ref="G252" si="97">+D252-E252+F252</f>
        <v>2452225</v>
      </c>
    </row>
    <row r="253" spans="2:7" ht="12.75" customHeight="1" x14ac:dyDescent="0.2">
      <c r="B253" s="5">
        <v>2116</v>
      </c>
      <c r="C253" s="6" t="s">
        <v>23</v>
      </c>
      <c r="D253" s="86">
        <v>1140000</v>
      </c>
      <c r="E253" s="150">
        <f t="shared" ref="E253:G253" si="98">+E254</f>
        <v>0</v>
      </c>
      <c r="F253" s="86">
        <f t="shared" si="98"/>
        <v>0</v>
      </c>
      <c r="G253" s="149">
        <f t="shared" si="98"/>
        <v>1140000</v>
      </c>
    </row>
    <row r="254" spans="2:7" ht="12.75" customHeight="1" x14ac:dyDescent="0.2">
      <c r="B254" s="8" t="s">
        <v>24</v>
      </c>
      <c r="C254" s="9" t="s">
        <v>23</v>
      </c>
      <c r="D254" s="21">
        <v>1140000</v>
      </c>
      <c r="E254" s="143">
        <v>0</v>
      </c>
      <c r="F254" s="21">
        <v>0</v>
      </c>
      <c r="G254" s="138">
        <f t="shared" ref="G254" si="99">+D254-E254+F254</f>
        <v>1140000</v>
      </c>
    </row>
    <row r="255" spans="2:7" ht="12.75" customHeight="1" x14ac:dyDescent="0.2">
      <c r="B255" s="64">
        <v>215</v>
      </c>
      <c r="C255" s="193" t="s">
        <v>53</v>
      </c>
      <c r="D255" s="128">
        <v>2882000</v>
      </c>
      <c r="E255" s="210">
        <f t="shared" ref="E255:G255" si="100">+E256+E257+E258</f>
        <v>0</v>
      </c>
      <c r="F255" s="211">
        <f t="shared" si="100"/>
        <v>0</v>
      </c>
      <c r="G255" s="198">
        <f t="shared" si="100"/>
        <v>2882000</v>
      </c>
    </row>
    <row r="256" spans="2:7" ht="12.75" customHeight="1" x14ac:dyDescent="0.2">
      <c r="B256" s="14" t="s">
        <v>54</v>
      </c>
      <c r="C256" s="19" t="s">
        <v>55</v>
      </c>
      <c r="D256" s="10">
        <v>1320000</v>
      </c>
      <c r="E256" s="60">
        <v>0</v>
      </c>
      <c r="F256" s="10">
        <v>0</v>
      </c>
      <c r="G256" s="138">
        <f t="shared" ref="G256:G258" si="101">+D256-E256+F256</f>
        <v>1320000</v>
      </c>
    </row>
    <row r="257" spans="2:7" ht="12.75" customHeight="1" x14ac:dyDescent="0.2">
      <c r="B257" s="14" t="s">
        <v>56</v>
      </c>
      <c r="C257" s="19" t="s">
        <v>57</v>
      </c>
      <c r="D257" s="10">
        <v>1430000</v>
      </c>
      <c r="E257" s="60">
        <v>0</v>
      </c>
      <c r="F257" s="10">
        <v>0</v>
      </c>
      <c r="G257" s="138">
        <f t="shared" si="101"/>
        <v>1430000</v>
      </c>
    </row>
    <row r="258" spans="2:7" x14ac:dyDescent="0.2">
      <c r="B258" s="14" t="s">
        <v>58</v>
      </c>
      <c r="C258" s="19" t="s">
        <v>59</v>
      </c>
      <c r="D258" s="10">
        <v>132000</v>
      </c>
      <c r="E258" s="143">
        <v>0</v>
      </c>
      <c r="F258" s="21">
        <v>0</v>
      </c>
      <c r="G258" s="138">
        <f t="shared" si="101"/>
        <v>132000</v>
      </c>
    </row>
    <row r="259" spans="2:7" ht="12.75" customHeight="1" x14ac:dyDescent="0.2">
      <c r="B259" s="64">
        <v>228</v>
      </c>
      <c r="C259" s="209" t="s">
        <v>334</v>
      </c>
      <c r="D259" s="196">
        <v>150000</v>
      </c>
      <c r="E259" s="196">
        <f t="shared" ref="E259:G259" si="102">+E260</f>
        <v>0</v>
      </c>
      <c r="F259" s="196">
        <f t="shared" si="102"/>
        <v>0</v>
      </c>
      <c r="G259" s="196">
        <f t="shared" si="102"/>
        <v>150000</v>
      </c>
    </row>
    <row r="260" spans="2:7" ht="20.25" customHeight="1" x14ac:dyDescent="0.2">
      <c r="B260" s="14" t="s">
        <v>153</v>
      </c>
      <c r="C260" s="22" t="s">
        <v>335</v>
      </c>
      <c r="D260" s="132">
        <v>150000</v>
      </c>
      <c r="E260" s="143">
        <v>0</v>
      </c>
      <c r="F260" s="21">
        <v>0</v>
      </c>
      <c r="G260" s="138">
        <f t="shared" ref="G260" si="103">+D260-E260+F260</f>
        <v>150000</v>
      </c>
    </row>
    <row r="261" spans="2:7" ht="12.75" customHeight="1" x14ac:dyDescent="0.2">
      <c r="B261" s="62">
        <v>22</v>
      </c>
      <c r="C261" s="63" t="s">
        <v>62</v>
      </c>
      <c r="D261" s="123">
        <v>1000000</v>
      </c>
      <c r="E261" s="123">
        <f t="shared" ref="E261:G262" si="104">+E262</f>
        <v>0</v>
      </c>
      <c r="F261" s="123">
        <f t="shared" si="104"/>
        <v>0</v>
      </c>
      <c r="G261" s="123">
        <f t="shared" si="104"/>
        <v>1000000</v>
      </c>
    </row>
    <row r="262" spans="2:7" ht="12.75" customHeight="1" x14ac:dyDescent="0.2">
      <c r="B262" s="64">
        <v>225</v>
      </c>
      <c r="C262" s="65" t="s">
        <v>97</v>
      </c>
      <c r="D262" s="128">
        <v>1000000</v>
      </c>
      <c r="E262" s="128">
        <f t="shared" si="104"/>
        <v>0</v>
      </c>
      <c r="F262" s="128">
        <f t="shared" si="104"/>
        <v>0</v>
      </c>
      <c r="G262" s="128">
        <f t="shared" si="104"/>
        <v>1000000</v>
      </c>
    </row>
    <row r="263" spans="2:7" ht="19.5" customHeight="1" x14ac:dyDescent="0.2">
      <c r="B263" s="14" t="s">
        <v>112</v>
      </c>
      <c r="C263" s="122" t="s">
        <v>113</v>
      </c>
      <c r="D263" s="21">
        <v>1000000</v>
      </c>
      <c r="E263" s="60">
        <v>0</v>
      </c>
      <c r="F263" s="10">
        <v>0</v>
      </c>
      <c r="G263" s="138">
        <f t="shared" ref="G263" si="105">+D263-E263+F263</f>
        <v>1000000</v>
      </c>
    </row>
    <row r="264" spans="2:7" ht="12.75" customHeight="1" x14ac:dyDescent="0.2">
      <c r="B264" s="73"/>
      <c r="C264" s="44"/>
      <c r="D264" s="36"/>
      <c r="E264" s="36"/>
      <c r="F264" s="36"/>
      <c r="G264" s="36"/>
    </row>
    <row r="265" spans="2:7" x14ac:dyDescent="0.2">
      <c r="B265" s="34"/>
      <c r="C265" s="45" t="s">
        <v>324</v>
      </c>
      <c r="D265" s="36">
        <v>26362225</v>
      </c>
      <c r="E265" s="36">
        <f t="shared" ref="E265:G265" si="106">+E243</f>
        <v>0</v>
      </c>
      <c r="F265" s="36">
        <f t="shared" si="106"/>
        <v>0</v>
      </c>
      <c r="G265" s="36">
        <f t="shared" si="106"/>
        <v>26362225</v>
      </c>
    </row>
    <row r="266" spans="2:7" ht="12.75" customHeight="1" x14ac:dyDescent="0.2">
      <c r="B266" s="37"/>
      <c r="C266" s="180"/>
      <c r="D266" s="39"/>
      <c r="E266" s="39"/>
      <c r="F266" s="39"/>
      <c r="G266" s="39"/>
    </row>
    <row r="267" spans="2:7" ht="28.5" customHeight="1" x14ac:dyDescent="0.2">
      <c r="B267" s="186" t="s">
        <v>325</v>
      </c>
      <c r="C267" s="213" t="s">
        <v>326</v>
      </c>
      <c r="D267" s="214">
        <v>126793174</v>
      </c>
      <c r="E267" s="214">
        <f t="shared" ref="E267:G267" si="107">+E268</f>
        <v>0</v>
      </c>
      <c r="F267" s="214">
        <f t="shared" si="107"/>
        <v>0</v>
      </c>
      <c r="G267" s="214">
        <f t="shared" si="107"/>
        <v>126793174</v>
      </c>
    </row>
    <row r="268" spans="2:7" ht="18" customHeight="1" x14ac:dyDescent="0.2">
      <c r="B268" s="46" t="s">
        <v>320</v>
      </c>
      <c r="C268" s="47" t="s">
        <v>327</v>
      </c>
      <c r="D268" s="4">
        <v>126793174</v>
      </c>
      <c r="E268" s="4">
        <f t="shared" ref="E268:G268" si="108">+E269+E283</f>
        <v>0</v>
      </c>
      <c r="F268" s="4">
        <f t="shared" si="108"/>
        <v>0</v>
      </c>
      <c r="G268" s="4">
        <f t="shared" si="108"/>
        <v>126793174</v>
      </c>
    </row>
    <row r="269" spans="2:7" ht="20.25" customHeight="1" x14ac:dyDescent="0.2">
      <c r="B269" s="188">
        <v>21</v>
      </c>
      <c r="C269" s="228" t="s">
        <v>5</v>
      </c>
      <c r="D269" s="123">
        <v>126368174</v>
      </c>
      <c r="E269" s="123">
        <f t="shared" ref="E269:G269" si="109">+E270+E279</f>
        <v>0</v>
      </c>
      <c r="F269" s="123">
        <f t="shared" si="109"/>
        <v>0</v>
      </c>
      <c r="G269" s="123">
        <f t="shared" si="109"/>
        <v>126368174</v>
      </c>
    </row>
    <row r="270" spans="2:7" ht="12.75" customHeight="1" x14ac:dyDescent="0.2">
      <c r="B270" s="190">
        <v>211</v>
      </c>
      <c r="C270" s="208" t="s">
        <v>6</v>
      </c>
      <c r="D270" s="128">
        <v>112567674</v>
      </c>
      <c r="E270" s="128">
        <f t="shared" ref="E270:G270" si="110">E273+E271+E275+E277</f>
        <v>0</v>
      </c>
      <c r="F270" s="128">
        <f t="shared" si="110"/>
        <v>0</v>
      </c>
      <c r="G270" s="128">
        <f t="shared" si="110"/>
        <v>112567674</v>
      </c>
    </row>
    <row r="271" spans="2:7" ht="12.75" customHeight="1" x14ac:dyDescent="0.2">
      <c r="B271" s="5">
        <v>2111</v>
      </c>
      <c r="C271" s="13" t="s">
        <v>7</v>
      </c>
      <c r="D271" s="7">
        <v>92000000</v>
      </c>
      <c r="E271" s="7">
        <f t="shared" ref="E271:G271" si="111">+E272</f>
        <v>0</v>
      </c>
      <c r="F271" s="7">
        <f t="shared" si="111"/>
        <v>0</v>
      </c>
      <c r="G271" s="7">
        <f t="shared" si="111"/>
        <v>92000000</v>
      </c>
    </row>
    <row r="272" spans="2:7" ht="12.75" customHeight="1" x14ac:dyDescent="0.2">
      <c r="B272" s="8" t="s">
        <v>8</v>
      </c>
      <c r="C272" s="12" t="s">
        <v>328</v>
      </c>
      <c r="D272" s="10">
        <v>92000000</v>
      </c>
      <c r="E272" s="60">
        <v>0</v>
      </c>
      <c r="F272" s="10">
        <v>0</v>
      </c>
      <c r="G272" s="138">
        <f t="shared" ref="G272" si="112">+D272-E272+F272</f>
        <v>92000000</v>
      </c>
    </row>
    <row r="273" spans="2:7" ht="12.75" customHeight="1" x14ac:dyDescent="0.2">
      <c r="B273" s="5">
        <v>2114</v>
      </c>
      <c r="C273" s="13" t="s">
        <v>17</v>
      </c>
      <c r="D273" s="7">
        <v>7560000</v>
      </c>
      <c r="E273" s="60">
        <v>0</v>
      </c>
      <c r="F273" s="10">
        <f t="shared" ref="F273:G273" si="113">+F274</f>
        <v>0</v>
      </c>
      <c r="G273" s="141">
        <f t="shared" si="113"/>
        <v>7560000</v>
      </c>
    </row>
    <row r="274" spans="2:7" ht="12.75" customHeight="1" x14ac:dyDescent="0.2">
      <c r="B274" s="8" t="s">
        <v>18</v>
      </c>
      <c r="C274" s="12" t="s">
        <v>17</v>
      </c>
      <c r="D274" s="21">
        <v>7560000</v>
      </c>
      <c r="E274" s="60">
        <v>0</v>
      </c>
      <c r="F274" s="10">
        <v>0</v>
      </c>
      <c r="G274" s="138">
        <f t="shared" ref="G274" si="114">+D274-E274+F274</f>
        <v>7560000</v>
      </c>
    </row>
    <row r="275" spans="2:7" ht="12.75" customHeight="1" x14ac:dyDescent="0.2">
      <c r="B275" s="112">
        <v>2115</v>
      </c>
      <c r="C275" s="89" t="s">
        <v>20</v>
      </c>
      <c r="D275" s="7">
        <v>5471008</v>
      </c>
      <c r="E275" s="150">
        <f t="shared" ref="E275:G275" si="115">+E276</f>
        <v>0</v>
      </c>
      <c r="F275" s="86">
        <f t="shared" si="115"/>
        <v>0</v>
      </c>
      <c r="G275" s="149">
        <f t="shared" si="115"/>
        <v>5471008</v>
      </c>
    </row>
    <row r="276" spans="2:7" ht="12.75" customHeight="1" x14ac:dyDescent="0.2">
      <c r="B276" s="8" t="s">
        <v>21</v>
      </c>
      <c r="C276" s="9" t="s">
        <v>22</v>
      </c>
      <c r="D276" s="21">
        <v>5471008</v>
      </c>
      <c r="E276" s="150">
        <v>0</v>
      </c>
      <c r="F276" s="86">
        <v>0</v>
      </c>
      <c r="G276" s="138">
        <f t="shared" ref="G276" si="116">+D276-E276+F276</f>
        <v>5471008</v>
      </c>
    </row>
    <row r="277" spans="2:7" ht="12.75" customHeight="1" x14ac:dyDescent="0.2">
      <c r="B277" s="112">
        <v>2116</v>
      </c>
      <c r="C277" s="89" t="s">
        <v>23</v>
      </c>
      <c r="D277" s="7">
        <v>7536666</v>
      </c>
      <c r="E277" s="143">
        <v>0</v>
      </c>
      <c r="F277" s="21">
        <v>0</v>
      </c>
      <c r="G277" s="149">
        <f>+G278</f>
        <v>7536666</v>
      </c>
    </row>
    <row r="278" spans="2:7" ht="12.75" customHeight="1" x14ac:dyDescent="0.2">
      <c r="B278" s="8" t="s">
        <v>24</v>
      </c>
      <c r="C278" s="9" t="s">
        <v>23</v>
      </c>
      <c r="D278" s="21">
        <v>7536666</v>
      </c>
      <c r="E278" s="150">
        <v>0</v>
      </c>
      <c r="F278" s="86">
        <v>0</v>
      </c>
      <c r="G278" s="138">
        <f t="shared" ref="G278" si="117">+D278-E278+F278</f>
        <v>7536666</v>
      </c>
    </row>
    <row r="279" spans="2:7" ht="12.75" customHeight="1" x14ac:dyDescent="0.2">
      <c r="B279" s="15">
        <v>2151</v>
      </c>
      <c r="C279" s="25" t="s">
        <v>53</v>
      </c>
      <c r="D279" s="4">
        <v>13800500</v>
      </c>
      <c r="E279" s="172">
        <f>+E280+E281+E282</f>
        <v>0</v>
      </c>
      <c r="F279" s="124">
        <f t="shared" ref="F279" si="118">+F280+F281+F282</f>
        <v>0</v>
      </c>
      <c r="G279" s="151">
        <f>SUM(G280:G282)</f>
        <v>13800500</v>
      </c>
    </row>
    <row r="280" spans="2:7" ht="12.75" customHeight="1" x14ac:dyDescent="0.2">
      <c r="B280" s="14" t="s">
        <v>54</v>
      </c>
      <c r="C280" s="19" t="s">
        <v>55</v>
      </c>
      <c r="D280" s="10">
        <v>6420000</v>
      </c>
      <c r="E280" s="136">
        <v>0</v>
      </c>
      <c r="F280" s="10">
        <v>0</v>
      </c>
      <c r="G280" s="138">
        <f t="shared" ref="G280:G282" si="119">+D280-E280+F280</f>
        <v>6420000</v>
      </c>
    </row>
    <row r="281" spans="2:7" ht="12.75" customHeight="1" x14ac:dyDescent="0.2">
      <c r="B281" s="14" t="s">
        <v>56</v>
      </c>
      <c r="C281" s="19" t="s">
        <v>57</v>
      </c>
      <c r="D281" s="10">
        <v>6471000</v>
      </c>
      <c r="E281" s="60">
        <v>0</v>
      </c>
      <c r="F281" s="10">
        <v>0</v>
      </c>
      <c r="G281" s="138">
        <f t="shared" si="119"/>
        <v>6471000</v>
      </c>
    </row>
    <row r="282" spans="2:7" ht="12.75" customHeight="1" x14ac:dyDescent="0.2">
      <c r="B282" s="14" t="s">
        <v>58</v>
      </c>
      <c r="C282" s="19" t="s">
        <v>59</v>
      </c>
      <c r="D282" s="10">
        <v>909500</v>
      </c>
      <c r="E282" s="60">
        <v>0</v>
      </c>
      <c r="F282" s="10">
        <v>0</v>
      </c>
      <c r="G282" s="138">
        <f t="shared" si="119"/>
        <v>909500</v>
      </c>
    </row>
    <row r="283" spans="2:7" ht="18.75" customHeight="1" x14ac:dyDescent="0.2">
      <c r="B283" s="62">
        <v>22</v>
      </c>
      <c r="C283" s="63" t="s">
        <v>62</v>
      </c>
      <c r="D283" s="123">
        <v>425000</v>
      </c>
      <c r="E283" s="145">
        <f t="shared" ref="E283:G283" si="120">+E284+E288</f>
        <v>0</v>
      </c>
      <c r="F283" s="123">
        <f t="shared" si="120"/>
        <v>0</v>
      </c>
      <c r="G283" s="154">
        <f t="shared" si="120"/>
        <v>425000</v>
      </c>
    </row>
    <row r="284" spans="2:7" ht="20.25" customHeight="1" x14ac:dyDescent="0.2">
      <c r="B284" s="64">
        <v>221</v>
      </c>
      <c r="C284" s="192" t="s">
        <v>356</v>
      </c>
      <c r="D284" s="128">
        <v>325000</v>
      </c>
      <c r="E284" s="161">
        <f t="shared" ref="E284:G284" si="121">+E285</f>
        <v>0</v>
      </c>
      <c r="F284" s="128">
        <f t="shared" si="121"/>
        <v>0</v>
      </c>
      <c r="G284" s="162">
        <f t="shared" si="121"/>
        <v>325000</v>
      </c>
    </row>
    <row r="285" spans="2:7" ht="17.25" customHeight="1" x14ac:dyDescent="0.2">
      <c r="B285" s="64">
        <v>222</v>
      </c>
      <c r="C285" s="65" t="s">
        <v>80</v>
      </c>
      <c r="D285" s="128">
        <v>325000</v>
      </c>
      <c r="E285" s="161">
        <f t="shared" ref="E285:F285" si="122">SUM(E286:E287)</f>
        <v>0</v>
      </c>
      <c r="F285" s="128">
        <f t="shared" si="122"/>
        <v>0</v>
      </c>
      <c r="G285" s="162">
        <f>SUM(G286:G287)</f>
        <v>325000</v>
      </c>
    </row>
    <row r="286" spans="2:7" ht="12.75" customHeight="1" x14ac:dyDescent="0.2">
      <c r="B286" s="24" t="s">
        <v>81</v>
      </c>
      <c r="C286" s="19" t="s">
        <v>82</v>
      </c>
      <c r="D286" s="10">
        <v>50000</v>
      </c>
      <c r="E286" s="60">
        <v>0</v>
      </c>
      <c r="F286" s="10">
        <v>0</v>
      </c>
      <c r="G286" s="138">
        <f t="shared" ref="G286:G287" si="123">+D286-E286+F286</f>
        <v>50000</v>
      </c>
    </row>
    <row r="287" spans="2:7" x14ac:dyDescent="0.2">
      <c r="B287" s="24" t="s">
        <v>83</v>
      </c>
      <c r="C287" s="19" t="s">
        <v>84</v>
      </c>
      <c r="D287" s="10">
        <v>275000</v>
      </c>
      <c r="E287" s="143">
        <v>0</v>
      </c>
      <c r="F287" s="21">
        <v>0</v>
      </c>
      <c r="G287" s="138">
        <f t="shared" si="123"/>
        <v>275000</v>
      </c>
    </row>
    <row r="288" spans="2:7" ht="26.25" customHeight="1" x14ac:dyDescent="0.2">
      <c r="B288" s="64">
        <v>228</v>
      </c>
      <c r="C288" s="209" t="s">
        <v>334</v>
      </c>
      <c r="D288" s="196">
        <v>100000</v>
      </c>
      <c r="E288" s="195">
        <f t="shared" ref="E288:G288" si="124">+E289</f>
        <v>0</v>
      </c>
      <c r="F288" s="196">
        <f t="shared" si="124"/>
        <v>0</v>
      </c>
      <c r="G288" s="198">
        <f t="shared" si="124"/>
        <v>100000</v>
      </c>
    </row>
    <row r="289" spans="2:7" ht="18" customHeight="1" x14ac:dyDescent="0.2">
      <c r="B289" s="14" t="s">
        <v>153</v>
      </c>
      <c r="C289" s="23" t="s">
        <v>335</v>
      </c>
      <c r="D289" s="132">
        <v>100000</v>
      </c>
      <c r="E289" s="150">
        <f>+E290</f>
        <v>0</v>
      </c>
      <c r="F289" s="86">
        <v>0</v>
      </c>
      <c r="G289" s="138">
        <f t="shared" ref="G289" si="125">+D289-E289+F289</f>
        <v>100000</v>
      </c>
    </row>
    <row r="290" spans="2:7" ht="12.75" customHeight="1" x14ac:dyDescent="0.2">
      <c r="B290" s="48"/>
      <c r="C290" s="44"/>
      <c r="D290" s="33"/>
      <c r="E290" s="163"/>
      <c r="F290" s="164"/>
      <c r="G290" s="160"/>
    </row>
    <row r="291" spans="2:7" s="84" customFormat="1" ht="24" customHeight="1" x14ac:dyDescent="0.2">
      <c r="B291" s="48"/>
      <c r="C291" s="53" t="s">
        <v>329</v>
      </c>
      <c r="D291" s="36">
        <v>126793174</v>
      </c>
      <c r="E291" s="61">
        <f t="shared" ref="E291:G291" si="126">+E267</f>
        <v>0</v>
      </c>
      <c r="F291" s="36">
        <f t="shared" si="126"/>
        <v>0</v>
      </c>
      <c r="G291" s="165">
        <f t="shared" si="126"/>
        <v>126793174</v>
      </c>
    </row>
    <row r="292" spans="2:7" ht="12.75" customHeight="1" x14ac:dyDescent="0.2">
      <c r="B292" s="37"/>
      <c r="C292" s="38"/>
      <c r="D292" s="39"/>
      <c r="E292" s="166"/>
      <c r="F292" s="39"/>
      <c r="G292" s="167"/>
    </row>
    <row r="293" spans="2:7" ht="12.75" customHeight="1" x14ac:dyDescent="0.2">
      <c r="B293" s="186" t="s">
        <v>330</v>
      </c>
      <c r="C293" s="215" t="s">
        <v>331</v>
      </c>
      <c r="D293" s="214">
        <v>8074262</v>
      </c>
      <c r="E293" s="229">
        <f>+E294</f>
        <v>0</v>
      </c>
      <c r="F293" s="214">
        <f>+F294</f>
        <v>0</v>
      </c>
      <c r="G293" s="219">
        <f>+G294</f>
        <v>8074262</v>
      </c>
    </row>
    <row r="294" spans="2:7" ht="30.75" customHeight="1" x14ac:dyDescent="0.2">
      <c r="B294" s="50" t="s">
        <v>320</v>
      </c>
      <c r="C294" s="51" t="s">
        <v>332</v>
      </c>
      <c r="D294" s="123">
        <v>8074262</v>
      </c>
      <c r="E294" s="145">
        <f t="shared" ref="E294:G294" si="127">+E295+E309+E312</f>
        <v>0</v>
      </c>
      <c r="F294" s="123">
        <f t="shared" si="127"/>
        <v>0</v>
      </c>
      <c r="G294" s="154">
        <f t="shared" si="127"/>
        <v>8074262</v>
      </c>
    </row>
    <row r="295" spans="2:7" ht="20.25" customHeight="1" x14ac:dyDescent="0.2">
      <c r="B295" s="188">
        <v>21</v>
      </c>
      <c r="C295" s="189" t="s">
        <v>5</v>
      </c>
      <c r="D295" s="123">
        <v>7274299</v>
      </c>
      <c r="E295" s="145">
        <f>+E296+E305</f>
        <v>0</v>
      </c>
      <c r="F295" s="123">
        <f>+F296+F305</f>
        <v>0</v>
      </c>
      <c r="G295" s="154">
        <f>+G296+G305</f>
        <v>7274299</v>
      </c>
    </row>
    <row r="296" spans="2:7" ht="12.75" customHeight="1" x14ac:dyDescent="0.2">
      <c r="B296" s="190">
        <v>211</v>
      </c>
      <c r="C296" s="208" t="s">
        <v>6</v>
      </c>
      <c r="D296" s="128">
        <v>6537299</v>
      </c>
      <c r="E296" s="161">
        <f>+E297+E299+E301+E303</f>
        <v>0</v>
      </c>
      <c r="F296" s="128">
        <f>+F297+F299+F301+F303</f>
        <v>0</v>
      </c>
      <c r="G296" s="162">
        <f>+G297+G299+G301+G303</f>
        <v>6537299</v>
      </c>
    </row>
    <row r="297" spans="2:7" ht="12.75" customHeight="1" x14ac:dyDescent="0.2">
      <c r="B297" s="5">
        <v>2111</v>
      </c>
      <c r="C297" s="13" t="s">
        <v>7</v>
      </c>
      <c r="D297" s="7">
        <v>4620000</v>
      </c>
      <c r="E297" s="7">
        <f t="shared" ref="E297:G297" si="128">+E298</f>
        <v>0</v>
      </c>
      <c r="F297" s="7">
        <f t="shared" si="128"/>
        <v>0</v>
      </c>
      <c r="G297" s="7">
        <f t="shared" si="128"/>
        <v>4620000</v>
      </c>
    </row>
    <row r="298" spans="2:7" ht="12.75" customHeight="1" x14ac:dyDescent="0.2">
      <c r="B298" s="8" t="s">
        <v>8</v>
      </c>
      <c r="C298" s="12" t="s">
        <v>9</v>
      </c>
      <c r="D298" s="10">
        <v>4620000</v>
      </c>
      <c r="E298" s="60">
        <v>0</v>
      </c>
      <c r="F298" s="10">
        <v>0</v>
      </c>
      <c r="G298" s="138">
        <f t="shared" ref="G298" si="129">+D298-E298+F298</f>
        <v>4620000</v>
      </c>
    </row>
    <row r="299" spans="2:7" ht="12.75" customHeight="1" x14ac:dyDescent="0.2">
      <c r="B299" s="5">
        <v>2114</v>
      </c>
      <c r="C299" s="13" t="s">
        <v>17</v>
      </c>
      <c r="D299" s="86">
        <v>560000</v>
      </c>
      <c r="E299" s="136">
        <f>+E300</f>
        <v>0</v>
      </c>
      <c r="F299" s="7">
        <f>+F300</f>
        <v>0</v>
      </c>
      <c r="G299" s="149">
        <f>+G300</f>
        <v>560000</v>
      </c>
    </row>
    <row r="300" spans="2:7" ht="12.75" customHeight="1" x14ac:dyDescent="0.2">
      <c r="B300" s="8" t="s">
        <v>18</v>
      </c>
      <c r="C300" s="12" t="s">
        <v>333</v>
      </c>
      <c r="D300" s="86">
        <v>560000</v>
      </c>
      <c r="E300" s="143">
        <v>0</v>
      </c>
      <c r="F300" s="21">
        <v>0</v>
      </c>
      <c r="G300" s="138">
        <f t="shared" ref="G300" si="130">+D300-E300+F300</f>
        <v>560000</v>
      </c>
    </row>
    <row r="301" spans="2:7" ht="12.75" customHeight="1" x14ac:dyDescent="0.2">
      <c r="B301" s="5">
        <v>2115</v>
      </c>
      <c r="C301" s="6" t="s">
        <v>20</v>
      </c>
      <c r="D301" s="86">
        <v>901299</v>
      </c>
      <c r="E301" s="150">
        <f t="shared" ref="E301:G303" si="131">+E302</f>
        <v>0</v>
      </c>
      <c r="F301" s="86">
        <f t="shared" si="131"/>
        <v>0</v>
      </c>
      <c r="G301" s="149">
        <f t="shared" si="131"/>
        <v>901299</v>
      </c>
    </row>
    <row r="302" spans="2:7" ht="12.75" customHeight="1" x14ac:dyDescent="0.2">
      <c r="B302" s="8" t="s">
        <v>21</v>
      </c>
      <c r="C302" s="9" t="s">
        <v>22</v>
      </c>
      <c r="D302" s="21">
        <v>901299</v>
      </c>
      <c r="E302" s="143">
        <v>0</v>
      </c>
      <c r="F302" s="21">
        <v>0</v>
      </c>
      <c r="G302" s="138">
        <f>+D302-E302+F302</f>
        <v>901299</v>
      </c>
    </row>
    <row r="303" spans="2:7" ht="12.75" customHeight="1" x14ac:dyDescent="0.2">
      <c r="B303" s="5">
        <v>2116</v>
      </c>
      <c r="C303" s="13" t="s">
        <v>23</v>
      </c>
      <c r="D303" s="86">
        <v>456000</v>
      </c>
      <c r="E303" s="150">
        <f t="shared" si="131"/>
        <v>0</v>
      </c>
      <c r="F303" s="86">
        <f t="shared" si="131"/>
        <v>0</v>
      </c>
      <c r="G303" s="149">
        <f t="shared" si="131"/>
        <v>456000</v>
      </c>
    </row>
    <row r="304" spans="2:7" ht="12.75" customHeight="1" x14ac:dyDescent="0.2">
      <c r="B304" s="8" t="s">
        <v>24</v>
      </c>
      <c r="C304" s="12" t="s">
        <v>23</v>
      </c>
      <c r="D304" s="21">
        <v>456000</v>
      </c>
      <c r="E304" s="60">
        <v>0</v>
      </c>
      <c r="F304" s="10">
        <v>0</v>
      </c>
      <c r="G304" s="138">
        <f>+D304-E304+F304</f>
        <v>456000</v>
      </c>
    </row>
    <row r="305" spans="2:7" ht="12.75" customHeight="1" x14ac:dyDescent="0.2">
      <c r="B305" s="64">
        <v>215</v>
      </c>
      <c r="C305" s="194" t="s">
        <v>53</v>
      </c>
      <c r="D305" s="128">
        <v>737000</v>
      </c>
      <c r="E305" s="161">
        <f>+E306+E307+E308</f>
        <v>0</v>
      </c>
      <c r="F305" s="128">
        <f t="shared" ref="F305:G305" si="132">+F306+F307+F308</f>
        <v>0</v>
      </c>
      <c r="G305" s="162">
        <f t="shared" si="132"/>
        <v>737000</v>
      </c>
    </row>
    <row r="306" spans="2:7" ht="12.75" customHeight="1" x14ac:dyDescent="0.2">
      <c r="B306" s="14" t="s">
        <v>54</v>
      </c>
      <c r="C306" s="19" t="s">
        <v>55</v>
      </c>
      <c r="D306" s="10">
        <v>330000</v>
      </c>
      <c r="E306" s="143">
        <v>0</v>
      </c>
      <c r="F306" s="21">
        <v>0</v>
      </c>
      <c r="G306" s="138">
        <f t="shared" ref="G306:G308" si="133">+D306-E306+F306</f>
        <v>330000</v>
      </c>
    </row>
    <row r="307" spans="2:7" ht="12.75" customHeight="1" x14ac:dyDescent="0.2">
      <c r="B307" s="14" t="s">
        <v>56</v>
      </c>
      <c r="C307" s="19" t="s">
        <v>57</v>
      </c>
      <c r="D307" s="10">
        <v>352000</v>
      </c>
      <c r="E307" s="143">
        <v>0</v>
      </c>
      <c r="F307" s="21">
        <v>0</v>
      </c>
      <c r="G307" s="138">
        <f t="shared" si="133"/>
        <v>352000</v>
      </c>
    </row>
    <row r="308" spans="2:7" ht="12.75" customHeight="1" x14ac:dyDescent="0.2">
      <c r="B308" s="14" t="s">
        <v>58</v>
      </c>
      <c r="C308" s="19" t="s">
        <v>59</v>
      </c>
      <c r="D308" s="10">
        <v>55000</v>
      </c>
      <c r="E308" s="143">
        <v>0</v>
      </c>
      <c r="F308" s="21">
        <v>0</v>
      </c>
      <c r="G308" s="138">
        <f t="shared" si="133"/>
        <v>55000</v>
      </c>
    </row>
    <row r="309" spans="2:7" ht="15.75" customHeight="1" x14ac:dyDescent="0.2">
      <c r="B309" s="62">
        <v>22</v>
      </c>
      <c r="C309" s="230" t="s">
        <v>62</v>
      </c>
      <c r="D309" s="123">
        <v>100000</v>
      </c>
      <c r="E309" s="145">
        <f>+E310</f>
        <v>0</v>
      </c>
      <c r="F309" s="123">
        <f t="shared" ref="E309:G310" si="134">+F310</f>
        <v>0</v>
      </c>
      <c r="G309" s="154">
        <f t="shared" si="134"/>
        <v>100000</v>
      </c>
    </row>
    <row r="310" spans="2:7" ht="31.5" customHeight="1" x14ac:dyDescent="0.2">
      <c r="B310" s="64">
        <v>228</v>
      </c>
      <c r="C310" s="209" t="s">
        <v>334</v>
      </c>
      <c r="D310" s="128">
        <v>100000</v>
      </c>
      <c r="E310" s="161">
        <f t="shared" si="134"/>
        <v>0</v>
      </c>
      <c r="F310" s="128">
        <f t="shared" si="134"/>
        <v>0</v>
      </c>
      <c r="G310" s="162">
        <f t="shared" si="134"/>
        <v>100000</v>
      </c>
    </row>
    <row r="311" spans="2:7" ht="12.75" customHeight="1" x14ac:dyDescent="0.2">
      <c r="B311" s="14" t="s">
        <v>153</v>
      </c>
      <c r="C311" s="23" t="s">
        <v>335</v>
      </c>
      <c r="D311" s="133">
        <v>100000</v>
      </c>
      <c r="E311" s="143">
        <v>0</v>
      </c>
      <c r="F311" s="21">
        <v>0</v>
      </c>
      <c r="G311" s="138">
        <f t="shared" ref="G311" si="135">+D311-E311+F311</f>
        <v>100000</v>
      </c>
    </row>
    <row r="312" spans="2:7" ht="12.75" customHeight="1" x14ac:dyDescent="0.2">
      <c r="B312" s="62">
        <v>24</v>
      </c>
      <c r="C312" s="224" t="s">
        <v>276</v>
      </c>
      <c r="D312" s="123">
        <f>+D313</f>
        <v>699963</v>
      </c>
      <c r="E312" s="145">
        <f>+E313</f>
        <v>0</v>
      </c>
      <c r="F312" s="123">
        <f t="shared" ref="F312:G312" si="136">+F313</f>
        <v>0</v>
      </c>
      <c r="G312" s="154">
        <f t="shared" si="136"/>
        <v>699963</v>
      </c>
    </row>
    <row r="313" spans="2:7" ht="12.75" customHeight="1" x14ac:dyDescent="0.2">
      <c r="B313" s="64">
        <v>241</v>
      </c>
      <c r="C313" s="194" t="s">
        <v>336</v>
      </c>
      <c r="D313" s="199">
        <v>699963</v>
      </c>
      <c r="E313" s="212">
        <f t="shared" ref="E313:G313" si="137">+E314+E315</f>
        <v>0</v>
      </c>
      <c r="F313" s="199">
        <f t="shared" si="137"/>
        <v>0</v>
      </c>
      <c r="G313" s="200">
        <f t="shared" si="137"/>
        <v>699963</v>
      </c>
    </row>
    <row r="314" spans="2:7" ht="25.5" customHeight="1" x14ac:dyDescent="0.2">
      <c r="B314" s="14" t="s">
        <v>280</v>
      </c>
      <c r="C314" s="23" t="s">
        <v>281</v>
      </c>
      <c r="D314" s="21">
        <v>300000</v>
      </c>
      <c r="E314" s="143">
        <v>0</v>
      </c>
      <c r="F314" s="21"/>
      <c r="G314" s="138">
        <f t="shared" ref="G314:G315" si="138">+D314-E314+F314</f>
        <v>300000</v>
      </c>
    </row>
    <row r="315" spans="2:7" x14ac:dyDescent="0.2">
      <c r="B315" s="14" t="s">
        <v>337</v>
      </c>
      <c r="C315" s="22" t="s">
        <v>338</v>
      </c>
      <c r="D315" s="21">
        <v>399963</v>
      </c>
      <c r="E315" s="60">
        <v>0</v>
      </c>
      <c r="F315" s="21">
        <v>0</v>
      </c>
      <c r="G315" s="138">
        <f t="shared" si="138"/>
        <v>399963</v>
      </c>
    </row>
    <row r="316" spans="2:7" ht="15" customHeight="1" x14ac:dyDescent="0.2">
      <c r="B316" s="31"/>
      <c r="C316" s="71"/>
      <c r="D316" s="72"/>
      <c r="E316" s="72"/>
      <c r="F316" s="72"/>
      <c r="G316" s="72"/>
    </row>
    <row r="317" spans="2:7" ht="18.75" customHeight="1" x14ac:dyDescent="0.2">
      <c r="B317" s="74"/>
      <c r="C317" s="53" t="s">
        <v>341</v>
      </c>
      <c r="D317" s="36">
        <v>8074262</v>
      </c>
      <c r="E317" s="36">
        <f>+E293</f>
        <v>0</v>
      </c>
      <c r="F317" s="36">
        <f>+F293</f>
        <v>0</v>
      </c>
      <c r="G317" s="36">
        <f>+G293</f>
        <v>8074262</v>
      </c>
    </row>
    <row r="318" spans="2:7" ht="15.75" customHeight="1" x14ac:dyDescent="0.2">
      <c r="B318" s="1"/>
      <c r="C318" s="40"/>
      <c r="D318" s="2"/>
      <c r="E318" s="2"/>
      <c r="F318" s="2"/>
      <c r="G318" s="2"/>
    </row>
    <row r="319" spans="2:7" ht="24" customHeight="1" x14ac:dyDescent="0.2">
      <c r="B319" s="186" t="s">
        <v>342</v>
      </c>
      <c r="C319" s="215" t="s">
        <v>343</v>
      </c>
      <c r="D319" s="214">
        <v>186165471</v>
      </c>
      <c r="E319" s="214">
        <f t="shared" ref="E319:F319" si="139">+E320</f>
        <v>0</v>
      </c>
      <c r="F319" s="214">
        <f t="shared" si="139"/>
        <v>0</v>
      </c>
      <c r="G319" s="214">
        <f>+G320</f>
        <v>186165471</v>
      </c>
    </row>
    <row r="320" spans="2:7" ht="16.5" customHeight="1" x14ac:dyDescent="0.2">
      <c r="B320" s="50" t="s">
        <v>320</v>
      </c>
      <c r="C320" s="51" t="s">
        <v>332</v>
      </c>
      <c r="D320" s="123">
        <v>186165471</v>
      </c>
      <c r="E320" s="123">
        <f t="shared" ref="E320:G320" si="140">+E321+E335</f>
        <v>0</v>
      </c>
      <c r="F320" s="123">
        <f t="shared" si="140"/>
        <v>0</v>
      </c>
      <c r="G320" s="123">
        <f t="shared" si="140"/>
        <v>186165471</v>
      </c>
    </row>
    <row r="321" spans="2:7" ht="12.75" customHeight="1" x14ac:dyDescent="0.2">
      <c r="B321" s="188">
        <v>21</v>
      </c>
      <c r="C321" s="189" t="s">
        <v>5</v>
      </c>
      <c r="D321" s="123">
        <v>185665471</v>
      </c>
      <c r="E321" s="123">
        <f t="shared" ref="E321:G321" si="141">+E322+E331</f>
        <v>0</v>
      </c>
      <c r="F321" s="123">
        <f t="shared" si="141"/>
        <v>0</v>
      </c>
      <c r="G321" s="123">
        <f t="shared" si="141"/>
        <v>185665471</v>
      </c>
    </row>
    <row r="322" spans="2:7" ht="12.75" customHeight="1" x14ac:dyDescent="0.2">
      <c r="B322" s="190">
        <v>211</v>
      </c>
      <c r="C322" s="208" t="s">
        <v>6</v>
      </c>
      <c r="D322" s="128">
        <v>169402249</v>
      </c>
      <c r="E322" s="128">
        <f t="shared" ref="E322:G322" si="142">+E323+E325+E327+E329</f>
        <v>0</v>
      </c>
      <c r="F322" s="128">
        <f t="shared" si="142"/>
        <v>0</v>
      </c>
      <c r="G322" s="128">
        <f t="shared" si="142"/>
        <v>169402249</v>
      </c>
    </row>
    <row r="323" spans="2:7" ht="12.75" customHeight="1" x14ac:dyDescent="0.2">
      <c r="B323" s="5">
        <v>2111</v>
      </c>
      <c r="C323" s="13" t="s">
        <v>7</v>
      </c>
      <c r="D323" s="7">
        <v>128886629</v>
      </c>
      <c r="E323" s="7">
        <f t="shared" ref="E323:G323" si="143">+E324</f>
        <v>0</v>
      </c>
      <c r="F323" s="7">
        <f t="shared" si="143"/>
        <v>0</v>
      </c>
      <c r="G323" s="7">
        <f t="shared" si="143"/>
        <v>128886629</v>
      </c>
    </row>
    <row r="324" spans="2:7" ht="12.75" customHeight="1" x14ac:dyDescent="0.2">
      <c r="B324" s="8" t="s">
        <v>8</v>
      </c>
      <c r="C324" s="12" t="s">
        <v>9</v>
      </c>
      <c r="D324" s="10">
        <v>128886629</v>
      </c>
      <c r="E324" s="60">
        <v>0</v>
      </c>
      <c r="F324" s="10">
        <v>0</v>
      </c>
      <c r="G324" s="138">
        <f t="shared" ref="G324" si="144">+D324-E324+F324</f>
        <v>128886629</v>
      </c>
    </row>
    <row r="325" spans="2:7" ht="12.75" customHeight="1" x14ac:dyDescent="0.2">
      <c r="B325" s="5">
        <v>2114</v>
      </c>
      <c r="C325" s="13" t="s">
        <v>17</v>
      </c>
      <c r="D325" s="7">
        <v>13200000</v>
      </c>
      <c r="E325" s="7">
        <f t="shared" ref="E325:G325" si="145">+E326</f>
        <v>0</v>
      </c>
      <c r="F325" s="7">
        <f t="shared" si="145"/>
        <v>0</v>
      </c>
      <c r="G325" s="7">
        <f t="shared" si="145"/>
        <v>13200000</v>
      </c>
    </row>
    <row r="326" spans="2:7" ht="12.75" customHeight="1" x14ac:dyDescent="0.2">
      <c r="B326" s="78" t="s">
        <v>18</v>
      </c>
      <c r="C326" s="79" t="s">
        <v>333</v>
      </c>
      <c r="D326" s="10">
        <v>13200000</v>
      </c>
      <c r="E326" s="10">
        <v>0</v>
      </c>
      <c r="F326" s="10">
        <v>0</v>
      </c>
      <c r="G326" s="138">
        <f t="shared" ref="G326" si="146">+D326-E326+F326</f>
        <v>13200000</v>
      </c>
    </row>
    <row r="327" spans="2:7" ht="12.75" customHeight="1" x14ac:dyDescent="0.2">
      <c r="B327" s="5">
        <v>2115</v>
      </c>
      <c r="C327" s="6" t="s">
        <v>20</v>
      </c>
      <c r="D327" s="86">
        <v>16396954</v>
      </c>
      <c r="E327" s="7">
        <f t="shared" ref="E327:G327" si="147">+E328</f>
        <v>0</v>
      </c>
      <c r="F327" s="7">
        <f t="shared" si="147"/>
        <v>0</v>
      </c>
      <c r="G327" s="7">
        <f t="shared" si="147"/>
        <v>16396954</v>
      </c>
    </row>
    <row r="328" spans="2:7" ht="12.75" customHeight="1" x14ac:dyDescent="0.2">
      <c r="B328" s="8" t="s">
        <v>21</v>
      </c>
      <c r="C328" s="9" t="s">
        <v>22</v>
      </c>
      <c r="D328" s="21">
        <v>16396954</v>
      </c>
      <c r="E328" s="60">
        <v>0</v>
      </c>
      <c r="F328" s="10">
        <v>0</v>
      </c>
      <c r="G328" s="138">
        <f t="shared" ref="G328:G330" si="148">+D328-E328+F328</f>
        <v>16396954</v>
      </c>
    </row>
    <row r="329" spans="2:7" ht="12.75" customHeight="1" x14ac:dyDescent="0.2">
      <c r="B329" s="5">
        <v>2116</v>
      </c>
      <c r="C329" s="13" t="s">
        <v>23</v>
      </c>
      <c r="D329" s="86">
        <v>10918666</v>
      </c>
      <c r="E329" s="7">
        <f t="shared" ref="E329:G329" si="149">+E330</f>
        <v>0</v>
      </c>
      <c r="F329" s="7">
        <f t="shared" si="149"/>
        <v>0</v>
      </c>
      <c r="G329" s="7">
        <f t="shared" si="149"/>
        <v>10918666</v>
      </c>
    </row>
    <row r="330" spans="2:7" ht="12.75" customHeight="1" x14ac:dyDescent="0.2">
      <c r="B330" s="8" t="s">
        <v>24</v>
      </c>
      <c r="C330" s="12" t="s">
        <v>23</v>
      </c>
      <c r="D330" s="21">
        <v>10918666</v>
      </c>
      <c r="E330" s="10">
        <v>0</v>
      </c>
      <c r="F330" s="10">
        <v>0</v>
      </c>
      <c r="G330" s="10">
        <f t="shared" si="148"/>
        <v>10918666</v>
      </c>
    </row>
    <row r="331" spans="2:7" ht="12.75" customHeight="1" x14ac:dyDescent="0.2">
      <c r="B331" s="64">
        <v>215</v>
      </c>
      <c r="C331" s="194" t="s">
        <v>53</v>
      </c>
      <c r="D331" s="128">
        <v>16263222</v>
      </c>
      <c r="E331" s="128">
        <f t="shared" ref="E331:G331" si="150">SUM(E332:E334)</f>
        <v>0</v>
      </c>
      <c r="F331" s="128">
        <f t="shared" si="150"/>
        <v>0</v>
      </c>
      <c r="G331" s="128">
        <f t="shared" si="150"/>
        <v>16263222</v>
      </c>
    </row>
    <row r="332" spans="2:7" ht="12.75" customHeight="1" x14ac:dyDescent="0.2">
      <c r="B332" s="14" t="s">
        <v>54</v>
      </c>
      <c r="C332" s="19" t="s">
        <v>55</v>
      </c>
      <c r="D332" s="10">
        <v>7650915</v>
      </c>
      <c r="E332" s="60">
        <v>0</v>
      </c>
      <c r="F332" s="10">
        <v>0</v>
      </c>
      <c r="G332" s="138">
        <f t="shared" ref="G332:G334" si="151">+D332-E332+F332</f>
        <v>7650915</v>
      </c>
    </row>
    <row r="333" spans="2:7" ht="12.75" customHeight="1" x14ac:dyDescent="0.2">
      <c r="B333" s="14" t="s">
        <v>56</v>
      </c>
      <c r="C333" s="19" t="s">
        <v>57</v>
      </c>
      <c r="D333" s="10">
        <v>7751532</v>
      </c>
      <c r="E333" s="60">
        <v>0</v>
      </c>
      <c r="F333" s="10">
        <v>0</v>
      </c>
      <c r="G333" s="138">
        <f t="shared" si="151"/>
        <v>7751532</v>
      </c>
    </row>
    <row r="334" spans="2:7" x14ac:dyDescent="0.2">
      <c r="B334" s="14" t="s">
        <v>58</v>
      </c>
      <c r="C334" s="19" t="s">
        <v>59</v>
      </c>
      <c r="D334" s="10">
        <v>860775</v>
      </c>
      <c r="E334" s="60">
        <v>0</v>
      </c>
      <c r="F334" s="10">
        <v>0</v>
      </c>
      <c r="G334" s="138">
        <f t="shared" si="151"/>
        <v>860775</v>
      </c>
    </row>
    <row r="335" spans="2:7" ht="12.75" customHeight="1" x14ac:dyDescent="0.2">
      <c r="B335" s="64">
        <v>228</v>
      </c>
      <c r="C335" s="65" t="s">
        <v>334</v>
      </c>
      <c r="D335" s="128">
        <v>500000</v>
      </c>
      <c r="E335" s="128">
        <f t="shared" ref="E335:G335" si="152">+E336</f>
        <v>0</v>
      </c>
      <c r="F335" s="128">
        <f t="shared" si="152"/>
        <v>0</v>
      </c>
      <c r="G335" s="128">
        <f t="shared" si="152"/>
        <v>500000</v>
      </c>
    </row>
    <row r="336" spans="2:7" ht="12.75" customHeight="1" x14ac:dyDescent="0.2">
      <c r="B336" s="14" t="s">
        <v>153</v>
      </c>
      <c r="C336" s="23" t="s">
        <v>335</v>
      </c>
      <c r="D336" s="133">
        <v>500000</v>
      </c>
      <c r="E336" s="10">
        <v>0</v>
      </c>
      <c r="F336" s="10">
        <v>0</v>
      </c>
      <c r="G336" s="138">
        <f t="shared" ref="G336" si="153">+D336-E336+F336</f>
        <v>500000</v>
      </c>
    </row>
    <row r="337" spans="2:7" ht="17.25" customHeight="1" x14ac:dyDescent="0.2">
      <c r="B337" s="52"/>
      <c r="C337" s="49" t="s">
        <v>344</v>
      </c>
      <c r="D337" s="33">
        <v>186165471</v>
      </c>
      <c r="E337" s="33">
        <f t="shared" ref="E337:G337" si="154">+E319</f>
        <v>0</v>
      </c>
      <c r="F337" s="33">
        <f t="shared" si="154"/>
        <v>0</v>
      </c>
      <c r="G337" s="33">
        <f t="shared" si="154"/>
        <v>186165471</v>
      </c>
    </row>
    <row r="338" spans="2:7" s="85" customFormat="1" ht="12.75" customHeight="1" x14ac:dyDescent="0.2">
      <c r="B338" s="54"/>
      <c r="C338" s="55"/>
      <c r="D338" s="56"/>
      <c r="E338" s="56"/>
      <c r="F338" s="56"/>
      <c r="G338" s="56"/>
    </row>
    <row r="339" spans="2:7" s="85" customFormat="1" ht="19.5" customHeight="1" x14ac:dyDescent="0.2">
      <c r="B339" s="57"/>
      <c r="C339" s="231" t="s">
        <v>345</v>
      </c>
      <c r="D339" s="168">
        <v>1008000000</v>
      </c>
      <c r="E339" s="168">
        <f>+E13+E243+E267+E293+E319</f>
        <v>13700000</v>
      </c>
      <c r="F339" s="168">
        <f>+F13+F243+F267+F293+F319</f>
        <v>13700000</v>
      </c>
      <c r="G339" s="168">
        <v>1008000000</v>
      </c>
    </row>
    <row r="340" spans="2:7" s="85" customFormat="1" ht="12.75" customHeight="1" x14ac:dyDescent="0.2">
      <c r="B340" s="80"/>
      <c r="C340" s="81"/>
      <c r="D340" s="58"/>
      <c r="E340" s="76"/>
      <c r="F340" s="76"/>
    </row>
    <row r="341" spans="2:7" ht="13.5" customHeight="1" x14ac:dyDescent="0.2">
      <c r="B341" s="80"/>
      <c r="C341" s="81"/>
      <c r="D341" s="82"/>
      <c r="E341" s="76"/>
      <c r="F341" s="76"/>
    </row>
    <row r="342" spans="2:7" ht="13.5" customHeight="1" x14ac:dyDescent="0.2">
      <c r="D342" s="116"/>
      <c r="E342" s="76"/>
      <c r="F342" s="76"/>
    </row>
    <row r="343" spans="2:7" x14ac:dyDescent="0.2">
      <c r="B343" s="134" t="s">
        <v>384</v>
      </c>
      <c r="E343" s="76"/>
      <c r="F343" s="117" t="s">
        <v>375</v>
      </c>
    </row>
    <row r="344" spans="2:7" x14ac:dyDescent="0.2">
      <c r="B344" s="119" t="s">
        <v>376</v>
      </c>
      <c r="E344" s="178"/>
      <c r="F344" s="179" t="s">
        <v>377</v>
      </c>
      <c r="G344" s="170"/>
    </row>
    <row r="345" spans="2:7" x14ac:dyDescent="0.2">
      <c r="B345" s="135" t="s">
        <v>385</v>
      </c>
      <c r="E345" s="178"/>
      <c r="F345" s="171" t="s">
        <v>378</v>
      </c>
      <c r="G345" s="170"/>
    </row>
    <row r="346" spans="2:7" x14ac:dyDescent="0.2">
      <c r="B346" s="135"/>
      <c r="D346" s="118"/>
      <c r="E346" s="76"/>
      <c r="F346" s="76"/>
    </row>
    <row r="347" spans="2:7" x14ac:dyDescent="0.2">
      <c r="E347" s="76"/>
      <c r="F347" s="76"/>
    </row>
    <row r="348" spans="2:7" x14ac:dyDescent="0.2">
      <c r="B348" s="77"/>
      <c r="E348" s="76"/>
      <c r="F348" s="76"/>
    </row>
    <row r="349" spans="2:7" x14ac:dyDescent="0.2">
      <c r="E349" s="76"/>
      <c r="F349" s="76"/>
    </row>
    <row r="350" spans="2:7" x14ac:dyDescent="0.2">
      <c r="E350" s="76"/>
      <c r="F350" s="76"/>
    </row>
    <row r="351" spans="2:7" x14ac:dyDescent="0.2">
      <c r="E351" s="76"/>
      <c r="F351" s="76"/>
    </row>
    <row r="352" spans="2:7" x14ac:dyDescent="0.2">
      <c r="E352" s="76"/>
      <c r="F352" s="76"/>
    </row>
    <row r="353" spans="5:6" x14ac:dyDescent="0.2">
      <c r="E353" s="76"/>
      <c r="F353" s="76"/>
    </row>
    <row r="354" spans="5:6" x14ac:dyDescent="0.2">
      <c r="E354" s="76"/>
      <c r="F354" s="76"/>
    </row>
    <row r="355" spans="5:6" x14ac:dyDescent="0.2">
      <c r="E355" s="76"/>
      <c r="F355" s="76"/>
    </row>
    <row r="356" spans="5:6" x14ac:dyDescent="0.2">
      <c r="E356" s="76"/>
      <c r="F356" s="76"/>
    </row>
    <row r="357" spans="5:6" x14ac:dyDescent="0.2">
      <c r="E357" s="76"/>
      <c r="F357" s="76"/>
    </row>
    <row r="358" spans="5:6" x14ac:dyDescent="0.2">
      <c r="E358" s="76"/>
      <c r="F358" s="76"/>
    </row>
    <row r="359" spans="5:6" x14ac:dyDescent="0.2">
      <c r="E359" s="76"/>
      <c r="F359" s="76"/>
    </row>
    <row r="360" spans="5:6" x14ac:dyDescent="0.2">
      <c r="E360" s="76"/>
      <c r="F360" s="76"/>
    </row>
    <row r="361" spans="5:6" x14ac:dyDescent="0.2">
      <c r="E361" s="76"/>
      <c r="F361" s="76"/>
    </row>
    <row r="362" spans="5:6" x14ac:dyDescent="0.2">
      <c r="E362" s="76"/>
      <c r="F362" s="76"/>
    </row>
    <row r="363" spans="5:6" x14ac:dyDescent="0.2">
      <c r="E363" s="76"/>
      <c r="F363" s="76"/>
    </row>
    <row r="364" spans="5:6" x14ac:dyDescent="0.2">
      <c r="E364" s="76"/>
      <c r="F364" s="76"/>
    </row>
    <row r="365" spans="5:6" x14ac:dyDescent="0.2">
      <c r="E365" s="76"/>
      <c r="F365" s="76"/>
    </row>
    <row r="366" spans="5:6" x14ac:dyDescent="0.2">
      <c r="E366" s="76"/>
      <c r="F366" s="76"/>
    </row>
    <row r="367" spans="5:6" x14ac:dyDescent="0.2">
      <c r="E367" s="76"/>
      <c r="F367" s="76"/>
    </row>
    <row r="368" spans="5:6" x14ac:dyDescent="0.2">
      <c r="E368" s="76"/>
      <c r="F368" s="76"/>
    </row>
    <row r="369" spans="5:6" x14ac:dyDescent="0.2">
      <c r="E369" s="76"/>
      <c r="F369" s="76"/>
    </row>
    <row r="370" spans="5:6" x14ac:dyDescent="0.2">
      <c r="E370" s="76"/>
      <c r="F370" s="76"/>
    </row>
    <row r="371" spans="5:6" x14ac:dyDescent="0.2">
      <c r="E371" s="76"/>
      <c r="F371" s="76"/>
    </row>
    <row r="372" spans="5:6" x14ac:dyDescent="0.2">
      <c r="E372" s="76"/>
      <c r="F372" s="76"/>
    </row>
    <row r="373" spans="5:6" x14ac:dyDescent="0.2">
      <c r="E373" s="76"/>
      <c r="F373" s="76"/>
    </row>
    <row r="374" spans="5:6" x14ac:dyDescent="0.2">
      <c r="E374" s="76"/>
      <c r="F374" s="76"/>
    </row>
    <row r="375" spans="5:6" x14ac:dyDescent="0.2">
      <c r="E375" s="76"/>
      <c r="F375" s="76"/>
    </row>
    <row r="376" spans="5:6" x14ac:dyDescent="0.2">
      <c r="E376" s="76"/>
      <c r="F376" s="76"/>
    </row>
    <row r="377" spans="5:6" x14ac:dyDescent="0.2">
      <c r="E377" s="76"/>
      <c r="F377" s="76"/>
    </row>
    <row r="378" spans="5:6" x14ac:dyDescent="0.2">
      <c r="E378" s="76"/>
      <c r="F378" s="76"/>
    </row>
    <row r="379" spans="5:6" x14ac:dyDescent="0.2">
      <c r="E379" s="76"/>
      <c r="F379" s="76"/>
    </row>
    <row r="380" spans="5:6" x14ac:dyDescent="0.2">
      <c r="E380" s="76"/>
      <c r="F380" s="76"/>
    </row>
    <row r="381" spans="5:6" x14ac:dyDescent="0.2">
      <c r="E381" s="76"/>
      <c r="F381" s="76"/>
    </row>
    <row r="382" spans="5:6" x14ac:dyDescent="0.2">
      <c r="E382" s="76"/>
      <c r="F382" s="76"/>
    </row>
    <row r="383" spans="5:6" x14ac:dyDescent="0.2">
      <c r="E383" s="76"/>
      <c r="F383" s="76"/>
    </row>
    <row r="384" spans="5:6" x14ac:dyDescent="0.2">
      <c r="E384" s="76"/>
      <c r="F384" s="76"/>
    </row>
    <row r="385" spans="5:6" x14ac:dyDescent="0.2">
      <c r="E385" s="76"/>
      <c r="F385" s="76"/>
    </row>
    <row r="386" spans="5:6" x14ac:dyDescent="0.2">
      <c r="E386" s="76"/>
      <c r="F386" s="76"/>
    </row>
    <row r="387" spans="5:6" x14ac:dyDescent="0.2">
      <c r="E387" s="76"/>
      <c r="F387" s="76"/>
    </row>
    <row r="388" spans="5:6" x14ac:dyDescent="0.2">
      <c r="E388" s="76"/>
      <c r="F388" s="76"/>
    </row>
    <row r="389" spans="5:6" x14ac:dyDescent="0.2">
      <c r="E389" s="76"/>
      <c r="F389" s="76"/>
    </row>
    <row r="390" spans="5:6" x14ac:dyDescent="0.2">
      <c r="E390" s="76"/>
      <c r="F390" s="76"/>
    </row>
  </sheetData>
  <mergeCells count="5">
    <mergeCell ref="B6:G6"/>
    <mergeCell ref="B7:G7"/>
    <mergeCell ref="B8:G8"/>
    <mergeCell ref="B9:G9"/>
    <mergeCell ref="B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347"/>
  <sheetViews>
    <sheetView tabSelected="1" topLeftCell="A304" workbookViewId="0">
      <selection activeCell="F346" sqref="F346"/>
    </sheetView>
  </sheetViews>
  <sheetFormatPr baseColWidth="10" defaultRowHeight="12.75" x14ac:dyDescent="0.2"/>
  <cols>
    <col min="1" max="1" width="2.28515625" style="75" customWidth="1"/>
    <col min="2" max="2" width="9.28515625" style="75" bestFit="1" customWidth="1"/>
    <col min="3" max="3" width="62.42578125" style="75" customWidth="1"/>
    <col min="4" max="4" width="24" style="233" customWidth="1"/>
    <col min="5" max="16384" width="11.42578125" style="75"/>
  </cols>
  <sheetData>
    <row r="6" spans="2:4" ht="15.75" x14ac:dyDescent="0.25">
      <c r="B6" s="363" t="s">
        <v>373</v>
      </c>
      <c r="C6" s="363"/>
      <c r="D6" s="363"/>
    </row>
    <row r="7" spans="2:4" ht="15.75" x14ac:dyDescent="0.25">
      <c r="B7" s="363" t="s">
        <v>382</v>
      </c>
      <c r="C7" s="363"/>
      <c r="D7" s="363"/>
    </row>
    <row r="8" spans="2:4" ht="15.75" x14ac:dyDescent="0.25">
      <c r="B8" s="363" t="s">
        <v>2</v>
      </c>
      <c r="C8" s="363"/>
      <c r="D8" s="363"/>
    </row>
    <row r="9" spans="2:4" ht="15.75" x14ac:dyDescent="0.25">
      <c r="B9" s="368" t="s">
        <v>383</v>
      </c>
      <c r="C9" s="368"/>
      <c r="D9" s="368"/>
    </row>
    <row r="10" spans="2:4" ht="32.25" customHeight="1" x14ac:dyDescent="0.2">
      <c r="B10" s="247" t="s">
        <v>0</v>
      </c>
      <c r="C10" s="280" t="s">
        <v>1</v>
      </c>
      <c r="D10" s="232" t="s">
        <v>2</v>
      </c>
    </row>
    <row r="11" spans="2:4" ht="25.5" customHeight="1" x14ac:dyDescent="0.2">
      <c r="B11" s="248">
        <v>11</v>
      </c>
      <c r="C11" s="281" t="s">
        <v>357</v>
      </c>
      <c r="D11" s="234">
        <v>1008000000</v>
      </c>
    </row>
    <row r="12" spans="2:4" ht="21" customHeight="1" x14ac:dyDescent="0.2">
      <c r="B12" s="249" t="s">
        <v>3</v>
      </c>
      <c r="C12" s="282" t="s">
        <v>4</v>
      </c>
      <c r="D12" s="220">
        <v>650904868</v>
      </c>
    </row>
    <row r="13" spans="2:4" ht="24" customHeight="1" x14ac:dyDescent="0.2">
      <c r="B13" s="250">
        <v>21</v>
      </c>
      <c r="C13" s="283" t="s">
        <v>5</v>
      </c>
      <c r="D13" s="153">
        <v>437259737</v>
      </c>
    </row>
    <row r="14" spans="2:4" ht="17.25" customHeight="1" x14ac:dyDescent="0.2">
      <c r="B14" s="251">
        <v>211</v>
      </c>
      <c r="C14" s="284" t="s">
        <v>6</v>
      </c>
      <c r="D14" s="196">
        <v>272909706</v>
      </c>
    </row>
    <row r="15" spans="2:4" ht="12.75" customHeight="1" x14ac:dyDescent="0.2">
      <c r="B15" s="252">
        <v>2111</v>
      </c>
      <c r="C15" s="285" t="s">
        <v>7</v>
      </c>
      <c r="D15" s="86">
        <v>200945819</v>
      </c>
    </row>
    <row r="16" spans="2:4" ht="16.5" customHeight="1" x14ac:dyDescent="0.2">
      <c r="B16" s="253" t="s">
        <v>8</v>
      </c>
      <c r="C16" s="286" t="s">
        <v>9</v>
      </c>
      <c r="D16" s="21">
        <v>200945819</v>
      </c>
    </row>
    <row r="17" spans="2:4" ht="15.75" customHeight="1" x14ac:dyDescent="0.2">
      <c r="B17" s="252">
        <v>2112</v>
      </c>
      <c r="C17" s="287" t="s">
        <v>10</v>
      </c>
      <c r="D17" s="86">
        <v>6000000</v>
      </c>
    </row>
    <row r="18" spans="2:4" ht="13.5" customHeight="1" x14ac:dyDescent="0.2">
      <c r="B18" s="253" t="s">
        <v>11</v>
      </c>
      <c r="C18" s="288" t="s">
        <v>12</v>
      </c>
      <c r="D18" s="21">
        <v>1000000</v>
      </c>
    </row>
    <row r="19" spans="2:4" ht="13.5" customHeight="1" x14ac:dyDescent="0.2">
      <c r="B19" s="253" t="s">
        <v>13</v>
      </c>
      <c r="C19" s="288" t="s">
        <v>14</v>
      </c>
      <c r="D19" s="21">
        <v>4000000</v>
      </c>
    </row>
    <row r="20" spans="2:4" ht="13.5" customHeight="1" x14ac:dyDescent="0.2">
      <c r="B20" s="253" t="s">
        <v>379</v>
      </c>
      <c r="C20" s="288" t="s">
        <v>381</v>
      </c>
      <c r="D20" s="21">
        <v>1000000</v>
      </c>
    </row>
    <row r="21" spans="2:4" ht="12.75" customHeight="1" x14ac:dyDescent="0.2">
      <c r="B21" s="252">
        <v>2113</v>
      </c>
      <c r="C21" s="287" t="s">
        <v>15</v>
      </c>
      <c r="D21" s="86">
        <v>100000</v>
      </c>
    </row>
    <row r="22" spans="2:4" ht="15.75" customHeight="1" x14ac:dyDescent="0.2">
      <c r="B22" s="253" t="s">
        <v>16</v>
      </c>
      <c r="C22" s="289" t="s">
        <v>15</v>
      </c>
      <c r="D22" s="21">
        <v>100000</v>
      </c>
    </row>
    <row r="23" spans="2:4" ht="12.75" customHeight="1" x14ac:dyDescent="0.2">
      <c r="B23" s="252">
        <v>2114</v>
      </c>
      <c r="C23" s="290" t="s">
        <v>17</v>
      </c>
      <c r="D23" s="86">
        <v>18700000</v>
      </c>
    </row>
    <row r="24" spans="2:4" ht="12.75" customHeight="1" x14ac:dyDescent="0.2">
      <c r="B24" s="253" t="s">
        <v>18</v>
      </c>
      <c r="C24" s="288" t="s">
        <v>19</v>
      </c>
      <c r="D24" s="21">
        <v>18700000</v>
      </c>
    </row>
    <row r="25" spans="2:4" ht="12.75" customHeight="1" x14ac:dyDescent="0.2">
      <c r="B25" s="252">
        <v>2115</v>
      </c>
      <c r="C25" s="291" t="s">
        <v>20</v>
      </c>
      <c r="D25" s="86">
        <v>25595221</v>
      </c>
    </row>
    <row r="26" spans="2:4" ht="12.75" customHeight="1" x14ac:dyDescent="0.2">
      <c r="B26" s="253" t="s">
        <v>21</v>
      </c>
      <c r="C26" s="286" t="s">
        <v>22</v>
      </c>
      <c r="D26" s="21">
        <v>25595221</v>
      </c>
    </row>
    <row r="27" spans="2:4" ht="12.75" customHeight="1" x14ac:dyDescent="0.2">
      <c r="B27" s="252">
        <v>2116</v>
      </c>
      <c r="C27" s="290" t="s">
        <v>23</v>
      </c>
      <c r="D27" s="86">
        <v>21568666</v>
      </c>
    </row>
    <row r="28" spans="2:4" ht="12.75" customHeight="1" x14ac:dyDescent="0.2">
      <c r="B28" s="253" t="s">
        <v>24</v>
      </c>
      <c r="C28" s="286" t="s">
        <v>23</v>
      </c>
      <c r="D28" s="21">
        <v>21568666</v>
      </c>
    </row>
    <row r="29" spans="2:4" ht="14.25" customHeight="1" x14ac:dyDescent="0.2">
      <c r="B29" s="251">
        <v>212</v>
      </c>
      <c r="C29" s="292" t="s">
        <v>25</v>
      </c>
      <c r="D29" s="196">
        <v>48750000</v>
      </c>
    </row>
    <row r="30" spans="2:4" ht="13.5" customHeight="1" x14ac:dyDescent="0.2">
      <c r="B30" s="252">
        <v>2122</v>
      </c>
      <c r="C30" s="285" t="s">
        <v>26</v>
      </c>
      <c r="D30" s="86">
        <v>48750000</v>
      </c>
    </row>
    <row r="31" spans="2:4" ht="12.75" customHeight="1" x14ac:dyDescent="0.2">
      <c r="B31" s="253" t="s">
        <v>27</v>
      </c>
      <c r="C31" s="286" t="s">
        <v>28</v>
      </c>
      <c r="D31" s="21">
        <v>500000</v>
      </c>
    </row>
    <row r="32" spans="2:4" ht="12.75" customHeight="1" x14ac:dyDescent="0.2">
      <c r="B32" s="121" t="s">
        <v>29</v>
      </c>
      <c r="C32" s="293" t="s">
        <v>30</v>
      </c>
      <c r="D32" s="21">
        <v>47250000</v>
      </c>
    </row>
    <row r="33" spans="2:4" ht="12.75" customHeight="1" x14ac:dyDescent="0.2">
      <c r="B33" s="121" t="s">
        <v>31</v>
      </c>
      <c r="C33" s="293" t="s">
        <v>32</v>
      </c>
      <c r="D33" s="21">
        <v>1000000</v>
      </c>
    </row>
    <row r="34" spans="2:4" ht="12.75" customHeight="1" x14ac:dyDescent="0.2">
      <c r="B34" s="254">
        <v>213</v>
      </c>
      <c r="C34" s="294" t="s">
        <v>33</v>
      </c>
      <c r="D34" s="196">
        <v>9900000</v>
      </c>
    </row>
    <row r="35" spans="2:4" ht="12.75" customHeight="1" x14ac:dyDescent="0.2">
      <c r="B35" s="120">
        <v>2131</v>
      </c>
      <c r="C35" s="295" t="s">
        <v>34</v>
      </c>
      <c r="D35" s="86">
        <v>5500000</v>
      </c>
    </row>
    <row r="36" spans="2:4" ht="12.75" customHeight="1" x14ac:dyDescent="0.2">
      <c r="B36" s="121" t="s">
        <v>35</v>
      </c>
      <c r="C36" s="296" t="s">
        <v>36</v>
      </c>
      <c r="D36" s="21">
        <v>5000000</v>
      </c>
    </row>
    <row r="37" spans="2:4" ht="12.75" customHeight="1" x14ac:dyDescent="0.2">
      <c r="B37" s="121" t="s">
        <v>37</v>
      </c>
      <c r="C37" s="296" t="s">
        <v>38</v>
      </c>
      <c r="D37" s="21">
        <v>500000</v>
      </c>
    </row>
    <row r="38" spans="2:4" ht="12.75" customHeight="1" x14ac:dyDescent="0.2">
      <c r="B38" s="120">
        <v>2132</v>
      </c>
      <c r="C38" s="295" t="s">
        <v>39</v>
      </c>
      <c r="D38" s="86">
        <v>4400000</v>
      </c>
    </row>
    <row r="39" spans="2:4" ht="12.75" customHeight="1" x14ac:dyDescent="0.2">
      <c r="B39" s="121" t="s">
        <v>40</v>
      </c>
      <c r="C39" s="296" t="s">
        <v>41</v>
      </c>
      <c r="D39" s="21">
        <v>3800000</v>
      </c>
    </row>
    <row r="40" spans="2:4" ht="12.75" customHeight="1" x14ac:dyDescent="0.2">
      <c r="B40" s="121" t="s">
        <v>42</v>
      </c>
      <c r="C40" s="296" t="s">
        <v>43</v>
      </c>
      <c r="D40" s="21">
        <v>600000</v>
      </c>
    </row>
    <row r="41" spans="2:4" ht="12.75" customHeight="1" x14ac:dyDescent="0.2">
      <c r="B41" s="254">
        <v>214</v>
      </c>
      <c r="C41" s="294" t="s">
        <v>44</v>
      </c>
      <c r="D41" s="196">
        <v>45498500</v>
      </c>
    </row>
    <row r="42" spans="2:4" ht="12.75" customHeight="1" x14ac:dyDescent="0.2">
      <c r="B42" s="121" t="s">
        <v>45</v>
      </c>
      <c r="C42" s="297" t="s">
        <v>46</v>
      </c>
      <c r="D42" s="21">
        <v>40000000</v>
      </c>
    </row>
    <row r="43" spans="2:4" ht="12.75" customHeight="1" x14ac:dyDescent="0.2">
      <c r="B43" s="120">
        <v>2142</v>
      </c>
      <c r="C43" s="298" t="s">
        <v>47</v>
      </c>
      <c r="D43" s="86">
        <v>5498500</v>
      </c>
    </row>
    <row r="44" spans="2:4" ht="12.75" customHeight="1" x14ac:dyDescent="0.2">
      <c r="B44" s="121" t="s">
        <v>48</v>
      </c>
      <c r="C44" s="297" t="s">
        <v>49</v>
      </c>
      <c r="D44" s="21">
        <v>2038100</v>
      </c>
    </row>
    <row r="45" spans="2:4" ht="12.75" customHeight="1" x14ac:dyDescent="0.2">
      <c r="B45" s="129" t="s">
        <v>361</v>
      </c>
      <c r="C45" s="299" t="s">
        <v>362</v>
      </c>
      <c r="D45" s="21">
        <v>500000</v>
      </c>
    </row>
    <row r="46" spans="2:4" ht="12.75" customHeight="1" x14ac:dyDescent="0.2">
      <c r="B46" s="129" t="s">
        <v>50</v>
      </c>
      <c r="C46" s="299" t="s">
        <v>51</v>
      </c>
      <c r="D46" s="21">
        <v>100000</v>
      </c>
    </row>
    <row r="47" spans="2:4" ht="12.75" customHeight="1" x14ac:dyDescent="0.2">
      <c r="B47" s="121" t="s">
        <v>52</v>
      </c>
      <c r="C47" s="297" t="s">
        <v>358</v>
      </c>
      <c r="D47" s="21">
        <v>2860400</v>
      </c>
    </row>
    <row r="48" spans="2:4" ht="12.75" customHeight="1" x14ac:dyDescent="0.2">
      <c r="B48" s="254">
        <v>215</v>
      </c>
      <c r="C48" s="300" t="s">
        <v>53</v>
      </c>
      <c r="D48" s="196">
        <v>53262631</v>
      </c>
    </row>
    <row r="49" spans="2:4" ht="12.75" customHeight="1" x14ac:dyDescent="0.2">
      <c r="B49" s="129" t="s">
        <v>54</v>
      </c>
      <c r="C49" s="301" t="s">
        <v>55</v>
      </c>
      <c r="D49" s="21">
        <v>13958822</v>
      </c>
    </row>
    <row r="50" spans="2:4" ht="12.75" customHeight="1" x14ac:dyDescent="0.2">
      <c r="B50" s="129" t="s">
        <v>56</v>
      </c>
      <c r="C50" s="301" t="s">
        <v>57</v>
      </c>
      <c r="D50" s="21">
        <v>13991336</v>
      </c>
    </row>
    <row r="51" spans="2:4" ht="12.75" customHeight="1" x14ac:dyDescent="0.2">
      <c r="B51" s="129" t="s">
        <v>58</v>
      </c>
      <c r="C51" s="301" t="s">
        <v>59</v>
      </c>
      <c r="D51" s="21">
        <v>1712473</v>
      </c>
    </row>
    <row r="52" spans="2:4" ht="14.25" customHeight="1" x14ac:dyDescent="0.2">
      <c r="B52" s="121" t="s">
        <v>60</v>
      </c>
      <c r="C52" s="302" t="s">
        <v>61</v>
      </c>
      <c r="D52" s="21">
        <v>23600000</v>
      </c>
    </row>
    <row r="53" spans="2:4" ht="12.75" customHeight="1" x14ac:dyDescent="0.2">
      <c r="B53" s="255">
        <v>22</v>
      </c>
      <c r="C53" s="303" t="s">
        <v>62</v>
      </c>
      <c r="D53" s="153">
        <v>172018868</v>
      </c>
    </row>
    <row r="54" spans="2:4" ht="12.75" customHeight="1" x14ac:dyDescent="0.2">
      <c r="B54" s="254">
        <v>221</v>
      </c>
      <c r="C54" s="294" t="s">
        <v>63</v>
      </c>
      <c r="D54" s="196">
        <v>22124807</v>
      </c>
    </row>
    <row r="55" spans="2:4" ht="12.75" customHeight="1" x14ac:dyDescent="0.2">
      <c r="B55" s="121" t="s">
        <v>64</v>
      </c>
      <c r="C55" s="296" t="s">
        <v>65</v>
      </c>
      <c r="D55" s="21">
        <v>500000</v>
      </c>
    </row>
    <row r="56" spans="2:4" ht="12.75" customHeight="1" x14ac:dyDescent="0.2">
      <c r="B56" s="121" t="s">
        <v>66</v>
      </c>
      <c r="C56" s="302" t="s">
        <v>67</v>
      </c>
      <c r="D56" s="21">
        <v>300000</v>
      </c>
    </row>
    <row r="57" spans="2:4" ht="12.75" customHeight="1" x14ac:dyDescent="0.2">
      <c r="B57" s="121" t="s">
        <v>68</v>
      </c>
      <c r="C57" s="293" t="s">
        <v>69</v>
      </c>
      <c r="D57" s="21">
        <v>7000000</v>
      </c>
    </row>
    <row r="58" spans="2:4" ht="12.75" customHeight="1" x14ac:dyDescent="0.2">
      <c r="B58" s="121" t="s">
        <v>70</v>
      </c>
      <c r="C58" s="293" t="s">
        <v>71</v>
      </c>
      <c r="D58" s="21">
        <v>50000</v>
      </c>
    </row>
    <row r="59" spans="2:4" ht="12.75" customHeight="1" x14ac:dyDescent="0.2">
      <c r="B59" s="121" t="s">
        <v>72</v>
      </c>
      <c r="C59" s="302" t="s">
        <v>73</v>
      </c>
      <c r="D59" s="21">
        <v>4000000</v>
      </c>
    </row>
    <row r="60" spans="2:4" ht="12.75" customHeight="1" x14ac:dyDescent="0.2">
      <c r="B60" s="121" t="s">
        <v>74</v>
      </c>
      <c r="C60" s="293" t="s">
        <v>75</v>
      </c>
      <c r="D60" s="21">
        <v>10074807</v>
      </c>
    </row>
    <row r="61" spans="2:4" ht="12.75" customHeight="1" x14ac:dyDescent="0.2">
      <c r="B61" s="121" t="s">
        <v>76</v>
      </c>
      <c r="C61" s="293" t="s">
        <v>77</v>
      </c>
      <c r="D61" s="21">
        <v>100000</v>
      </c>
    </row>
    <row r="62" spans="2:4" ht="12.75" customHeight="1" x14ac:dyDescent="0.2">
      <c r="B62" s="121" t="s">
        <v>78</v>
      </c>
      <c r="C62" s="293" t="s">
        <v>79</v>
      </c>
      <c r="D62" s="21">
        <v>100000</v>
      </c>
    </row>
    <row r="63" spans="2:4" ht="12.75" customHeight="1" x14ac:dyDescent="0.2">
      <c r="B63" s="254">
        <v>222</v>
      </c>
      <c r="C63" s="304" t="s">
        <v>80</v>
      </c>
      <c r="D63" s="196">
        <v>4400000</v>
      </c>
    </row>
    <row r="64" spans="2:4" ht="18" customHeight="1" x14ac:dyDescent="0.2">
      <c r="B64" s="256" t="s">
        <v>81</v>
      </c>
      <c r="C64" s="296" t="s">
        <v>82</v>
      </c>
      <c r="D64" s="21">
        <v>900000</v>
      </c>
    </row>
    <row r="65" spans="2:4" ht="16.5" customHeight="1" x14ac:dyDescent="0.2">
      <c r="B65" s="256" t="s">
        <v>83</v>
      </c>
      <c r="C65" s="293" t="s">
        <v>84</v>
      </c>
      <c r="D65" s="21">
        <v>3500000</v>
      </c>
    </row>
    <row r="66" spans="2:4" ht="12.75" customHeight="1" x14ac:dyDescent="0.2">
      <c r="B66" s="254">
        <v>223</v>
      </c>
      <c r="C66" s="294" t="s">
        <v>85</v>
      </c>
      <c r="D66" s="196">
        <v>5500000</v>
      </c>
    </row>
    <row r="67" spans="2:4" ht="12.75" customHeight="1" x14ac:dyDescent="0.2">
      <c r="B67" s="121" t="s">
        <v>86</v>
      </c>
      <c r="C67" s="296" t="s">
        <v>87</v>
      </c>
      <c r="D67" s="21">
        <v>2000000</v>
      </c>
    </row>
    <row r="68" spans="2:4" ht="12.75" customHeight="1" x14ac:dyDescent="0.2">
      <c r="B68" s="121" t="s">
        <v>88</v>
      </c>
      <c r="C68" s="296" t="s">
        <v>89</v>
      </c>
      <c r="D68" s="21">
        <v>3500000</v>
      </c>
    </row>
    <row r="69" spans="2:4" ht="12.75" customHeight="1" x14ac:dyDescent="0.2">
      <c r="B69" s="254">
        <v>224</v>
      </c>
      <c r="C69" s="294" t="s">
        <v>90</v>
      </c>
      <c r="D69" s="196">
        <v>1250000</v>
      </c>
    </row>
    <row r="70" spans="2:4" ht="12.75" customHeight="1" x14ac:dyDescent="0.2">
      <c r="B70" s="121" t="s">
        <v>91</v>
      </c>
      <c r="C70" s="296" t="s">
        <v>92</v>
      </c>
      <c r="D70" s="21">
        <v>1000000</v>
      </c>
    </row>
    <row r="71" spans="2:4" ht="12.75" customHeight="1" x14ac:dyDescent="0.2">
      <c r="B71" s="121" t="s">
        <v>93</v>
      </c>
      <c r="C71" s="296" t="s">
        <v>94</v>
      </c>
      <c r="D71" s="21">
        <v>100000</v>
      </c>
    </row>
    <row r="72" spans="2:4" ht="12.75" customHeight="1" x14ac:dyDescent="0.2">
      <c r="B72" s="121" t="s">
        <v>95</v>
      </c>
      <c r="C72" s="296" t="s">
        <v>96</v>
      </c>
      <c r="D72" s="21">
        <v>150000</v>
      </c>
    </row>
    <row r="73" spans="2:4" ht="12.75" customHeight="1" x14ac:dyDescent="0.2">
      <c r="B73" s="254">
        <v>225</v>
      </c>
      <c r="C73" s="304" t="s">
        <v>97</v>
      </c>
      <c r="D73" s="196">
        <v>12350000</v>
      </c>
    </row>
    <row r="74" spans="2:4" ht="12.75" customHeight="1" x14ac:dyDescent="0.2">
      <c r="B74" s="256" t="s">
        <v>98</v>
      </c>
      <c r="C74" s="305" t="s">
        <v>99</v>
      </c>
      <c r="D74" s="21">
        <v>500000</v>
      </c>
    </row>
    <row r="75" spans="2:4" ht="15.75" customHeight="1" x14ac:dyDescent="0.2">
      <c r="B75" s="257" t="s">
        <v>363</v>
      </c>
      <c r="C75" s="306" t="s">
        <v>364</v>
      </c>
      <c r="D75" s="21">
        <v>550000</v>
      </c>
    </row>
    <row r="76" spans="2:4" ht="18" customHeight="1" x14ac:dyDescent="0.2">
      <c r="B76" s="129" t="s">
        <v>100</v>
      </c>
      <c r="C76" s="307" t="s">
        <v>101</v>
      </c>
      <c r="D76" s="21">
        <v>500000</v>
      </c>
    </row>
    <row r="77" spans="2:4" ht="15" customHeight="1" x14ac:dyDescent="0.2">
      <c r="B77" s="121" t="s">
        <v>102</v>
      </c>
      <c r="C77" s="308" t="s">
        <v>103</v>
      </c>
      <c r="D77" s="21">
        <v>500000</v>
      </c>
    </row>
    <row r="78" spans="2:4" ht="15.75" customHeight="1" x14ac:dyDescent="0.2">
      <c r="B78" s="256" t="s">
        <v>104</v>
      </c>
      <c r="C78" s="309" t="s">
        <v>105</v>
      </c>
      <c r="D78" s="21">
        <v>300000</v>
      </c>
    </row>
    <row r="79" spans="2:4" ht="12.75" customHeight="1" x14ac:dyDescent="0.2">
      <c r="B79" s="256" t="s">
        <v>106</v>
      </c>
      <c r="C79" s="309" t="s">
        <v>107</v>
      </c>
      <c r="D79" s="21">
        <v>500000</v>
      </c>
    </row>
    <row r="80" spans="2:4" ht="12.75" customHeight="1" x14ac:dyDescent="0.2">
      <c r="B80" s="256" t="s">
        <v>108</v>
      </c>
      <c r="C80" s="309" t="s">
        <v>109</v>
      </c>
      <c r="D80" s="21">
        <v>1000000</v>
      </c>
    </row>
    <row r="81" spans="2:4" ht="13.5" customHeight="1" x14ac:dyDescent="0.2">
      <c r="B81" s="256" t="s">
        <v>110</v>
      </c>
      <c r="C81" s="309" t="s">
        <v>111</v>
      </c>
      <c r="D81" s="21">
        <v>500000</v>
      </c>
    </row>
    <row r="82" spans="2:4" ht="12.75" customHeight="1" x14ac:dyDescent="0.2">
      <c r="B82" s="121" t="s">
        <v>112</v>
      </c>
      <c r="C82" s="308" t="s">
        <v>113</v>
      </c>
      <c r="D82" s="21">
        <v>8000000</v>
      </c>
    </row>
    <row r="83" spans="2:4" ht="12.75" customHeight="1" x14ac:dyDescent="0.2">
      <c r="B83" s="254">
        <v>226</v>
      </c>
      <c r="C83" s="294" t="s">
        <v>114</v>
      </c>
      <c r="D83" s="196">
        <v>76200000</v>
      </c>
    </row>
    <row r="84" spans="2:4" ht="12.75" customHeight="1" x14ac:dyDescent="0.2">
      <c r="B84" s="121" t="s">
        <v>115</v>
      </c>
      <c r="C84" s="296" t="s">
        <v>116</v>
      </c>
      <c r="D84" s="21">
        <v>5000000</v>
      </c>
    </row>
    <row r="85" spans="2:4" ht="12.75" customHeight="1" x14ac:dyDescent="0.2">
      <c r="B85" s="121" t="s">
        <v>117</v>
      </c>
      <c r="C85" s="296" t="s">
        <v>118</v>
      </c>
      <c r="D85" s="21">
        <v>71000000</v>
      </c>
    </row>
    <row r="86" spans="2:4" ht="12.75" customHeight="1" x14ac:dyDescent="0.2">
      <c r="B86" s="121" t="s">
        <v>119</v>
      </c>
      <c r="C86" s="296" t="s">
        <v>120</v>
      </c>
      <c r="D86" s="21">
        <v>200000</v>
      </c>
    </row>
    <row r="87" spans="2:4" ht="32.25" customHeight="1" x14ac:dyDescent="0.2">
      <c r="B87" s="254">
        <v>227</v>
      </c>
      <c r="C87" s="300" t="s">
        <v>121</v>
      </c>
      <c r="D87" s="196">
        <v>17500000</v>
      </c>
    </row>
    <row r="88" spans="2:4" ht="33" customHeight="1" x14ac:dyDescent="0.2">
      <c r="B88" s="258">
        <v>2271</v>
      </c>
      <c r="C88" s="310" t="s">
        <v>359</v>
      </c>
      <c r="D88" s="124">
        <v>12900000</v>
      </c>
    </row>
    <row r="89" spans="2:4" ht="25.5" customHeight="1" x14ac:dyDescent="0.2">
      <c r="B89" s="121" t="s">
        <v>122</v>
      </c>
      <c r="C89" s="302" t="s">
        <v>123</v>
      </c>
      <c r="D89" s="21">
        <v>11500000</v>
      </c>
    </row>
    <row r="90" spans="2:4" ht="19.5" customHeight="1" x14ac:dyDescent="0.2">
      <c r="B90" s="121" t="s">
        <v>124</v>
      </c>
      <c r="C90" s="302" t="s">
        <v>125</v>
      </c>
      <c r="D90" s="21">
        <v>500000</v>
      </c>
    </row>
    <row r="91" spans="2:4" ht="26.25" customHeight="1" x14ac:dyDescent="0.2">
      <c r="B91" s="129" t="s">
        <v>369</v>
      </c>
      <c r="C91" s="311" t="s">
        <v>370</v>
      </c>
      <c r="D91" s="21">
        <v>500000</v>
      </c>
    </row>
    <row r="92" spans="2:4" ht="30" customHeight="1" x14ac:dyDescent="0.2">
      <c r="B92" s="121" t="s">
        <v>126</v>
      </c>
      <c r="C92" s="311" t="s">
        <v>127</v>
      </c>
      <c r="D92" s="21">
        <v>400000</v>
      </c>
    </row>
    <row r="93" spans="2:4" ht="27" customHeight="1" x14ac:dyDescent="0.2">
      <c r="B93" s="258">
        <v>2272</v>
      </c>
      <c r="C93" s="310" t="s">
        <v>360</v>
      </c>
      <c r="D93" s="124">
        <v>4400000</v>
      </c>
    </row>
    <row r="94" spans="2:4" ht="25.5" customHeight="1" x14ac:dyDescent="0.2">
      <c r="B94" s="129" t="s">
        <v>128</v>
      </c>
      <c r="C94" s="311" t="s">
        <v>129</v>
      </c>
      <c r="D94" s="21">
        <v>300000</v>
      </c>
    </row>
    <row r="95" spans="2:4" ht="25.5" customHeight="1" x14ac:dyDescent="0.2">
      <c r="B95" s="129" t="s">
        <v>130</v>
      </c>
      <c r="C95" s="311" t="s">
        <v>131</v>
      </c>
      <c r="D95" s="21">
        <v>300000</v>
      </c>
    </row>
    <row r="96" spans="2:4" ht="25.5" customHeight="1" x14ac:dyDescent="0.2">
      <c r="B96" s="129" t="s">
        <v>132</v>
      </c>
      <c r="C96" s="311" t="s">
        <v>133</v>
      </c>
      <c r="D96" s="21">
        <v>300000</v>
      </c>
    </row>
    <row r="97" spans="2:4" ht="25.5" customHeight="1" x14ac:dyDescent="0.2">
      <c r="B97" s="129" t="s">
        <v>134</v>
      </c>
      <c r="C97" s="311" t="s">
        <v>135</v>
      </c>
      <c r="D97" s="21">
        <v>2000000</v>
      </c>
    </row>
    <row r="98" spans="2:4" ht="20.25" customHeight="1" x14ac:dyDescent="0.2">
      <c r="B98" s="129" t="s">
        <v>136</v>
      </c>
      <c r="C98" s="311" t="s">
        <v>137</v>
      </c>
      <c r="D98" s="21">
        <v>1000000</v>
      </c>
    </row>
    <row r="99" spans="2:4" ht="25.5" customHeight="1" x14ac:dyDescent="0.2">
      <c r="B99" s="129" t="s">
        <v>138</v>
      </c>
      <c r="C99" s="311" t="s">
        <v>139</v>
      </c>
      <c r="D99" s="21">
        <v>200000</v>
      </c>
    </row>
    <row r="100" spans="2:4" ht="25.5" customHeight="1" x14ac:dyDescent="0.2">
      <c r="B100" s="129" t="s">
        <v>346</v>
      </c>
      <c r="C100" s="311" t="s">
        <v>347</v>
      </c>
      <c r="D100" s="21">
        <v>300000</v>
      </c>
    </row>
    <row r="101" spans="2:4" ht="12.75" customHeight="1" x14ac:dyDescent="0.2">
      <c r="B101" s="258">
        <v>2273</v>
      </c>
      <c r="C101" s="310" t="s">
        <v>365</v>
      </c>
      <c r="D101" s="124">
        <v>200000</v>
      </c>
    </row>
    <row r="102" spans="2:4" ht="13.5" customHeight="1" x14ac:dyDescent="0.2">
      <c r="B102" s="129" t="s">
        <v>366</v>
      </c>
      <c r="C102" s="311" t="s">
        <v>365</v>
      </c>
      <c r="D102" s="21">
        <v>200000</v>
      </c>
    </row>
    <row r="103" spans="2:4" ht="24" customHeight="1" x14ac:dyDescent="0.2">
      <c r="B103" s="254">
        <v>228</v>
      </c>
      <c r="C103" s="312" t="s">
        <v>140</v>
      </c>
      <c r="D103" s="196">
        <v>21689061</v>
      </c>
    </row>
    <row r="104" spans="2:4" ht="13.5" customHeight="1" x14ac:dyDescent="0.2">
      <c r="B104" s="121" t="s">
        <v>141</v>
      </c>
      <c r="C104" s="296" t="s">
        <v>142</v>
      </c>
      <c r="D104" s="21">
        <v>970537</v>
      </c>
    </row>
    <row r="105" spans="2:4" ht="12.75" customHeight="1" x14ac:dyDescent="0.2">
      <c r="B105" s="121" t="s">
        <v>348</v>
      </c>
      <c r="C105" s="296" t="s">
        <v>349</v>
      </c>
      <c r="D105" s="21">
        <v>100000</v>
      </c>
    </row>
    <row r="106" spans="2:4" ht="12.75" customHeight="1" x14ac:dyDescent="0.2">
      <c r="B106" s="121" t="s">
        <v>350</v>
      </c>
      <c r="C106" s="296" t="s">
        <v>351</v>
      </c>
      <c r="D106" s="21">
        <v>200000</v>
      </c>
    </row>
    <row r="107" spans="2:4" ht="12.75" customHeight="1" x14ac:dyDescent="0.2">
      <c r="B107" s="121" t="s">
        <v>352</v>
      </c>
      <c r="C107" s="296" t="s">
        <v>353</v>
      </c>
      <c r="D107" s="21">
        <v>200000</v>
      </c>
    </row>
    <row r="108" spans="2:4" ht="12.75" customHeight="1" x14ac:dyDescent="0.2">
      <c r="B108" s="121" t="s">
        <v>143</v>
      </c>
      <c r="C108" s="313" t="s">
        <v>144</v>
      </c>
      <c r="D108" s="21">
        <v>500000</v>
      </c>
    </row>
    <row r="109" spans="2:4" ht="12.75" customHeight="1" x14ac:dyDescent="0.2">
      <c r="B109" s="121" t="s">
        <v>145</v>
      </c>
      <c r="C109" s="313" t="s">
        <v>146</v>
      </c>
      <c r="D109" s="21">
        <v>6000000</v>
      </c>
    </row>
    <row r="110" spans="2:4" ht="12.75" customHeight="1" x14ac:dyDescent="0.2">
      <c r="B110" s="121" t="s">
        <v>147</v>
      </c>
      <c r="C110" s="313" t="s">
        <v>148</v>
      </c>
      <c r="D110" s="21">
        <v>400000</v>
      </c>
    </row>
    <row r="111" spans="2:4" ht="12.75" customHeight="1" x14ac:dyDescent="0.2">
      <c r="B111" s="259">
        <v>2287</v>
      </c>
      <c r="C111" s="314" t="s">
        <v>149</v>
      </c>
      <c r="D111" s="86">
        <v>12318524</v>
      </c>
    </row>
    <row r="112" spans="2:4" ht="12.75" customHeight="1" x14ac:dyDescent="0.2">
      <c r="B112" s="256" t="s">
        <v>150</v>
      </c>
      <c r="C112" s="315" t="s">
        <v>149</v>
      </c>
      <c r="D112" s="21">
        <v>6618331</v>
      </c>
    </row>
    <row r="113" spans="2:4" ht="12.75" customHeight="1" x14ac:dyDescent="0.2">
      <c r="B113" s="121" t="s">
        <v>151</v>
      </c>
      <c r="C113" s="296" t="s">
        <v>152</v>
      </c>
      <c r="D113" s="21">
        <v>1000000</v>
      </c>
    </row>
    <row r="114" spans="2:4" x14ac:dyDescent="0.2">
      <c r="B114" s="121" t="s">
        <v>153</v>
      </c>
      <c r="C114" s="296" t="s">
        <v>154</v>
      </c>
      <c r="D114" s="21">
        <v>1305000</v>
      </c>
    </row>
    <row r="115" spans="2:4" ht="12.75" customHeight="1" x14ac:dyDescent="0.2">
      <c r="B115" s="121" t="s">
        <v>155</v>
      </c>
      <c r="C115" s="316" t="s">
        <v>156</v>
      </c>
      <c r="D115" s="21">
        <v>1000000</v>
      </c>
    </row>
    <row r="116" spans="2:4" ht="12.75" customHeight="1" x14ac:dyDescent="0.2">
      <c r="B116" s="121" t="s">
        <v>157</v>
      </c>
      <c r="C116" s="296" t="s">
        <v>158</v>
      </c>
      <c r="D116" s="21">
        <v>2395193</v>
      </c>
    </row>
    <row r="117" spans="2:4" ht="12.75" customHeight="1" x14ac:dyDescent="0.2">
      <c r="B117" s="120">
        <v>2288</v>
      </c>
      <c r="C117" s="295" t="s">
        <v>159</v>
      </c>
      <c r="D117" s="86">
        <v>1000000</v>
      </c>
    </row>
    <row r="118" spans="2:4" ht="12.75" customHeight="1" x14ac:dyDescent="0.2">
      <c r="B118" s="129" t="s">
        <v>160</v>
      </c>
      <c r="C118" s="301" t="s">
        <v>161</v>
      </c>
      <c r="D118" s="21">
        <v>1000000</v>
      </c>
    </row>
    <row r="119" spans="2:4" ht="18" customHeight="1" x14ac:dyDescent="0.2">
      <c r="B119" s="254">
        <v>229</v>
      </c>
      <c r="C119" s="321" t="s">
        <v>162</v>
      </c>
      <c r="D119" s="196">
        <v>10330000</v>
      </c>
    </row>
    <row r="120" spans="2:4" ht="12.75" customHeight="1" x14ac:dyDescent="0.2">
      <c r="B120" s="258">
        <v>2291</v>
      </c>
      <c r="C120" s="317" t="s">
        <v>163</v>
      </c>
      <c r="D120" s="124">
        <v>1050000</v>
      </c>
    </row>
    <row r="121" spans="2:4" ht="16.5" customHeight="1" x14ac:dyDescent="0.2">
      <c r="B121" s="129" t="s">
        <v>164</v>
      </c>
      <c r="C121" s="318" t="s">
        <v>163</v>
      </c>
      <c r="D121" s="21">
        <v>1050000</v>
      </c>
    </row>
    <row r="122" spans="2:4" ht="12.75" customHeight="1" x14ac:dyDescent="0.2">
      <c r="B122" s="258">
        <v>2292</v>
      </c>
      <c r="C122" s="317" t="s">
        <v>165</v>
      </c>
      <c r="D122" s="153">
        <v>9280000</v>
      </c>
    </row>
    <row r="123" spans="2:4" ht="12.75" customHeight="1" x14ac:dyDescent="0.2">
      <c r="B123" s="129" t="s">
        <v>166</v>
      </c>
      <c r="C123" s="301" t="s">
        <v>167</v>
      </c>
      <c r="D123" s="21">
        <v>4500000</v>
      </c>
    </row>
    <row r="124" spans="2:4" ht="12.75" customHeight="1" x14ac:dyDescent="0.2">
      <c r="B124" s="129" t="s">
        <v>168</v>
      </c>
      <c r="C124" s="301" t="s">
        <v>169</v>
      </c>
      <c r="D124" s="21">
        <v>4780000</v>
      </c>
    </row>
    <row r="125" spans="2:4" ht="12.75" customHeight="1" x14ac:dyDescent="0.2">
      <c r="B125" s="255">
        <v>23</v>
      </c>
      <c r="C125" s="303" t="s">
        <v>170</v>
      </c>
      <c r="D125" s="153">
        <v>26126263</v>
      </c>
    </row>
    <row r="126" spans="2:4" ht="12.75" customHeight="1" x14ac:dyDescent="0.2">
      <c r="B126" s="254">
        <v>231</v>
      </c>
      <c r="C126" s="300" t="s">
        <v>171</v>
      </c>
      <c r="D126" s="196">
        <v>2300000</v>
      </c>
    </row>
    <row r="127" spans="2:4" ht="12.75" customHeight="1" x14ac:dyDescent="0.2">
      <c r="B127" s="129" t="s">
        <v>172</v>
      </c>
      <c r="C127" s="301" t="s">
        <v>173</v>
      </c>
      <c r="D127" s="21">
        <v>1800000</v>
      </c>
    </row>
    <row r="128" spans="2:4" ht="12.75" customHeight="1" x14ac:dyDescent="0.2">
      <c r="B128" s="260">
        <v>2313</v>
      </c>
      <c r="C128" s="319" t="s">
        <v>174</v>
      </c>
      <c r="D128" s="86">
        <v>500000</v>
      </c>
    </row>
    <row r="129" spans="2:4" ht="12.75" customHeight="1" x14ac:dyDescent="0.2">
      <c r="B129" s="129" t="s">
        <v>175</v>
      </c>
      <c r="C129" s="301" t="s">
        <v>176</v>
      </c>
      <c r="D129" s="21">
        <v>100000</v>
      </c>
    </row>
    <row r="130" spans="2:4" ht="12.75" customHeight="1" x14ac:dyDescent="0.2">
      <c r="B130" s="257" t="s">
        <v>177</v>
      </c>
      <c r="C130" s="320" t="s">
        <v>178</v>
      </c>
      <c r="D130" s="21">
        <v>200000</v>
      </c>
    </row>
    <row r="131" spans="2:4" ht="12.75" customHeight="1" x14ac:dyDescent="0.2">
      <c r="B131" s="257" t="s">
        <v>179</v>
      </c>
      <c r="C131" s="320" t="s">
        <v>180</v>
      </c>
      <c r="D131" s="21">
        <v>200000</v>
      </c>
    </row>
    <row r="132" spans="2:4" ht="12.75" customHeight="1" x14ac:dyDescent="0.2">
      <c r="B132" s="254">
        <v>232</v>
      </c>
      <c r="C132" s="321" t="s">
        <v>181</v>
      </c>
      <c r="D132" s="196">
        <v>1100000</v>
      </c>
    </row>
    <row r="133" spans="2:4" ht="12.75" customHeight="1" x14ac:dyDescent="0.2">
      <c r="B133" s="129" t="s">
        <v>182</v>
      </c>
      <c r="C133" s="301" t="s">
        <v>183</v>
      </c>
      <c r="D133" s="21">
        <v>100000</v>
      </c>
    </row>
    <row r="134" spans="2:4" ht="12.75" customHeight="1" x14ac:dyDescent="0.2">
      <c r="B134" s="257" t="s">
        <v>184</v>
      </c>
      <c r="C134" s="301" t="s">
        <v>185</v>
      </c>
      <c r="D134" s="21">
        <v>300000</v>
      </c>
    </row>
    <row r="135" spans="2:4" ht="12.75" customHeight="1" x14ac:dyDescent="0.2">
      <c r="B135" s="129" t="s">
        <v>186</v>
      </c>
      <c r="C135" s="301" t="s">
        <v>187</v>
      </c>
      <c r="D135" s="21">
        <v>500000</v>
      </c>
    </row>
    <row r="136" spans="2:4" ht="12.75" customHeight="1" x14ac:dyDescent="0.2">
      <c r="B136" s="257" t="s">
        <v>188</v>
      </c>
      <c r="C136" s="301" t="s">
        <v>189</v>
      </c>
      <c r="D136" s="21">
        <v>200000</v>
      </c>
    </row>
    <row r="137" spans="2:4" ht="12.75" customHeight="1" x14ac:dyDescent="0.2">
      <c r="B137" s="254">
        <v>233</v>
      </c>
      <c r="C137" s="312" t="s">
        <v>190</v>
      </c>
      <c r="D137" s="196">
        <v>1900000</v>
      </c>
    </row>
    <row r="138" spans="2:4" ht="12.75" customHeight="1" x14ac:dyDescent="0.2">
      <c r="B138" s="129" t="s">
        <v>191</v>
      </c>
      <c r="C138" s="301" t="s">
        <v>192</v>
      </c>
      <c r="D138" s="21">
        <v>500000</v>
      </c>
    </row>
    <row r="139" spans="2:4" ht="12.75" customHeight="1" x14ac:dyDescent="0.2">
      <c r="B139" s="129" t="s">
        <v>193</v>
      </c>
      <c r="C139" s="322" t="s">
        <v>194</v>
      </c>
      <c r="D139" s="21">
        <v>1000000</v>
      </c>
    </row>
    <row r="140" spans="2:4" ht="12.75" customHeight="1" x14ac:dyDescent="0.2">
      <c r="B140" s="129" t="s">
        <v>195</v>
      </c>
      <c r="C140" s="301" t="s">
        <v>196</v>
      </c>
      <c r="D140" s="21">
        <v>200000</v>
      </c>
    </row>
    <row r="141" spans="2:4" ht="12.75" customHeight="1" x14ac:dyDescent="0.2">
      <c r="B141" s="129" t="s">
        <v>197</v>
      </c>
      <c r="C141" s="301" t="s">
        <v>198</v>
      </c>
      <c r="D141" s="21">
        <v>100000</v>
      </c>
    </row>
    <row r="142" spans="2:4" ht="12.75" customHeight="1" x14ac:dyDescent="0.2">
      <c r="B142" s="257" t="s">
        <v>199</v>
      </c>
      <c r="C142" s="301" t="s">
        <v>200</v>
      </c>
      <c r="D142" s="21">
        <v>100000</v>
      </c>
    </row>
    <row r="143" spans="2:4" ht="12.75" customHeight="1" x14ac:dyDescent="0.2">
      <c r="B143" s="254">
        <v>234</v>
      </c>
      <c r="C143" s="321" t="s">
        <v>201</v>
      </c>
      <c r="D143" s="196">
        <v>200000</v>
      </c>
    </row>
    <row r="144" spans="2:4" ht="15.75" customHeight="1" x14ac:dyDescent="0.2">
      <c r="B144" s="257" t="s">
        <v>202</v>
      </c>
      <c r="C144" s="320" t="s">
        <v>203</v>
      </c>
      <c r="D144" s="21">
        <v>200000</v>
      </c>
    </row>
    <row r="145" spans="2:4" ht="12.75" customHeight="1" x14ac:dyDescent="0.2">
      <c r="B145" s="254">
        <v>235</v>
      </c>
      <c r="C145" s="312" t="s">
        <v>204</v>
      </c>
      <c r="D145" s="196">
        <v>1800000</v>
      </c>
    </row>
    <row r="146" spans="2:4" ht="12.75" customHeight="1" x14ac:dyDescent="0.2">
      <c r="B146" s="257" t="s">
        <v>205</v>
      </c>
      <c r="C146" s="320" t="s">
        <v>206</v>
      </c>
      <c r="D146" s="21">
        <v>50000</v>
      </c>
    </row>
    <row r="147" spans="2:4" ht="12.75" customHeight="1" x14ac:dyDescent="0.2">
      <c r="B147" s="129" t="s">
        <v>207</v>
      </c>
      <c r="C147" s="301" t="s">
        <v>208</v>
      </c>
      <c r="D147" s="21">
        <v>1600000</v>
      </c>
    </row>
    <row r="148" spans="2:4" ht="12.75" customHeight="1" x14ac:dyDescent="0.2">
      <c r="B148" s="129" t="s">
        <v>209</v>
      </c>
      <c r="C148" s="301" t="s">
        <v>210</v>
      </c>
      <c r="D148" s="21">
        <v>50000</v>
      </c>
    </row>
    <row r="149" spans="2:4" ht="12.75" customHeight="1" x14ac:dyDescent="0.2">
      <c r="B149" s="129" t="s">
        <v>211</v>
      </c>
      <c r="C149" s="322" t="s">
        <v>212</v>
      </c>
      <c r="D149" s="21">
        <v>100000</v>
      </c>
    </row>
    <row r="150" spans="2:4" ht="12.75" customHeight="1" x14ac:dyDescent="0.2">
      <c r="B150" s="254">
        <v>236</v>
      </c>
      <c r="C150" s="300" t="s">
        <v>213</v>
      </c>
      <c r="D150" s="196">
        <v>2550000</v>
      </c>
    </row>
    <row r="151" spans="2:4" ht="12.75" customHeight="1" x14ac:dyDescent="0.2">
      <c r="B151" s="259">
        <v>2361</v>
      </c>
      <c r="C151" s="323" t="s">
        <v>214</v>
      </c>
      <c r="D151" s="86">
        <v>550000</v>
      </c>
    </row>
    <row r="152" spans="2:4" ht="12.75" customHeight="1" x14ac:dyDescent="0.2">
      <c r="B152" s="129" t="s">
        <v>215</v>
      </c>
      <c r="C152" s="301" t="s">
        <v>216</v>
      </c>
      <c r="D152" s="21">
        <v>300000</v>
      </c>
    </row>
    <row r="153" spans="2:4" ht="12.75" customHeight="1" x14ac:dyDescent="0.2">
      <c r="B153" s="129" t="s">
        <v>217</v>
      </c>
      <c r="C153" s="301" t="s">
        <v>218</v>
      </c>
      <c r="D153" s="21">
        <v>50000</v>
      </c>
    </row>
    <row r="154" spans="2:4" ht="12.75" customHeight="1" x14ac:dyDescent="0.2">
      <c r="B154" s="129" t="s">
        <v>219</v>
      </c>
      <c r="C154" s="301" t="s">
        <v>220</v>
      </c>
      <c r="D154" s="21">
        <v>200000</v>
      </c>
    </row>
    <row r="155" spans="2:4" ht="12.75" customHeight="1" x14ac:dyDescent="0.2">
      <c r="B155" s="259">
        <v>2362</v>
      </c>
      <c r="C155" s="314" t="s">
        <v>221</v>
      </c>
      <c r="D155" s="86">
        <v>600000</v>
      </c>
    </row>
    <row r="156" spans="2:4" ht="12.75" customHeight="1" x14ac:dyDescent="0.2">
      <c r="B156" s="129" t="s">
        <v>222</v>
      </c>
      <c r="C156" s="301" t="s">
        <v>223</v>
      </c>
      <c r="D156" s="21">
        <v>200000</v>
      </c>
    </row>
    <row r="157" spans="2:4" ht="12.75" customHeight="1" x14ac:dyDescent="0.2">
      <c r="B157" s="129" t="s">
        <v>224</v>
      </c>
      <c r="C157" s="301" t="s">
        <v>225</v>
      </c>
      <c r="D157" s="21">
        <v>200000</v>
      </c>
    </row>
    <row r="158" spans="2:4" ht="12.75" customHeight="1" x14ac:dyDescent="0.2">
      <c r="B158" s="129" t="s">
        <v>226</v>
      </c>
      <c r="C158" s="301" t="s">
        <v>227</v>
      </c>
      <c r="D158" s="21">
        <v>200000</v>
      </c>
    </row>
    <row r="159" spans="2:4" ht="12.75" customHeight="1" x14ac:dyDescent="0.2">
      <c r="B159" s="259">
        <v>2363</v>
      </c>
      <c r="C159" s="314" t="s">
        <v>228</v>
      </c>
      <c r="D159" s="86">
        <v>800000</v>
      </c>
    </row>
    <row r="160" spans="2:4" ht="12.75" customHeight="1" x14ac:dyDescent="0.2">
      <c r="B160" s="129" t="s">
        <v>229</v>
      </c>
      <c r="C160" s="318" t="s">
        <v>230</v>
      </c>
      <c r="D160" s="21">
        <v>600000</v>
      </c>
    </row>
    <row r="161" spans="2:4" ht="12.75" customHeight="1" x14ac:dyDescent="0.2">
      <c r="B161" s="129" t="s">
        <v>231</v>
      </c>
      <c r="C161" s="318" t="s">
        <v>232</v>
      </c>
      <c r="D161" s="21">
        <v>200000</v>
      </c>
    </row>
    <row r="162" spans="2:4" ht="12.75" customHeight="1" x14ac:dyDescent="0.2">
      <c r="B162" s="259">
        <v>2364</v>
      </c>
      <c r="C162" s="314" t="s">
        <v>233</v>
      </c>
      <c r="D162" s="86">
        <v>400000</v>
      </c>
    </row>
    <row r="163" spans="2:4" ht="12.75" customHeight="1" x14ac:dyDescent="0.2">
      <c r="B163" s="129" t="s">
        <v>234</v>
      </c>
      <c r="C163" s="301" t="s">
        <v>235</v>
      </c>
      <c r="D163" s="21">
        <v>200000</v>
      </c>
    </row>
    <row r="164" spans="2:4" ht="12.75" customHeight="1" x14ac:dyDescent="0.2">
      <c r="B164" s="129" t="s">
        <v>236</v>
      </c>
      <c r="C164" s="301" t="s">
        <v>237</v>
      </c>
      <c r="D164" s="21">
        <v>200000</v>
      </c>
    </row>
    <row r="165" spans="2:4" ht="12.75" customHeight="1" x14ac:dyDescent="0.2">
      <c r="B165" s="259">
        <v>2369</v>
      </c>
      <c r="C165" s="314" t="s">
        <v>238</v>
      </c>
      <c r="D165" s="86">
        <v>200000</v>
      </c>
    </row>
    <row r="166" spans="2:4" ht="12" customHeight="1" x14ac:dyDescent="0.2">
      <c r="B166" s="257" t="s">
        <v>239</v>
      </c>
      <c r="C166" s="324" t="s">
        <v>240</v>
      </c>
      <c r="D166" s="21">
        <v>200000</v>
      </c>
    </row>
    <row r="167" spans="2:4" ht="25.5" customHeight="1" x14ac:dyDescent="0.2">
      <c r="B167" s="254">
        <v>237</v>
      </c>
      <c r="C167" s="300" t="s">
        <v>241</v>
      </c>
      <c r="D167" s="196">
        <v>8526263</v>
      </c>
    </row>
    <row r="168" spans="2:4" ht="12.75" customHeight="1" x14ac:dyDescent="0.2">
      <c r="B168" s="259">
        <v>2371</v>
      </c>
      <c r="C168" s="314" t="s">
        <v>242</v>
      </c>
      <c r="D168" s="86">
        <v>8126263</v>
      </c>
    </row>
    <row r="169" spans="2:4" ht="12.75" customHeight="1" x14ac:dyDescent="0.2">
      <c r="B169" s="129" t="s">
        <v>243</v>
      </c>
      <c r="C169" s="301" t="s">
        <v>244</v>
      </c>
      <c r="D169" s="21">
        <v>4214000</v>
      </c>
    </row>
    <row r="170" spans="2:4" ht="12.75" customHeight="1" x14ac:dyDescent="0.2">
      <c r="B170" s="129" t="s">
        <v>245</v>
      </c>
      <c r="C170" s="301" t="s">
        <v>246</v>
      </c>
      <c r="D170" s="21">
        <v>3712263</v>
      </c>
    </row>
    <row r="171" spans="2:4" ht="12.75" customHeight="1" x14ac:dyDescent="0.2">
      <c r="B171" s="129" t="s">
        <v>247</v>
      </c>
      <c r="C171" s="301" t="s">
        <v>248</v>
      </c>
      <c r="D171" s="21">
        <v>200000</v>
      </c>
    </row>
    <row r="172" spans="2:4" ht="12.75" customHeight="1" x14ac:dyDescent="0.2">
      <c r="B172" s="259">
        <v>2372</v>
      </c>
      <c r="C172" s="314" t="s">
        <v>249</v>
      </c>
      <c r="D172" s="235">
        <v>400000</v>
      </c>
    </row>
    <row r="173" spans="2:4" ht="12.75" customHeight="1" x14ac:dyDescent="0.2">
      <c r="B173" s="257" t="s">
        <v>250</v>
      </c>
      <c r="C173" s="325" t="s">
        <v>251</v>
      </c>
      <c r="D173" s="21">
        <v>200000</v>
      </c>
    </row>
    <row r="174" spans="2:4" ht="12.75" customHeight="1" x14ac:dyDescent="0.2">
      <c r="B174" s="129" t="s">
        <v>252</v>
      </c>
      <c r="C174" s="311" t="s">
        <v>253</v>
      </c>
      <c r="D174" s="21">
        <v>100000</v>
      </c>
    </row>
    <row r="175" spans="2:4" ht="12.75" customHeight="1" x14ac:dyDescent="0.2">
      <c r="B175" s="129" t="s">
        <v>367</v>
      </c>
      <c r="C175" s="311" t="s">
        <v>368</v>
      </c>
      <c r="D175" s="21">
        <v>100000</v>
      </c>
    </row>
    <row r="176" spans="2:4" ht="12.75" customHeight="1" x14ac:dyDescent="0.2">
      <c r="B176" s="254">
        <v>239</v>
      </c>
      <c r="C176" s="312" t="s">
        <v>254</v>
      </c>
      <c r="D176" s="196">
        <v>7750000</v>
      </c>
    </row>
    <row r="177" spans="2:4" ht="12.75" customHeight="1" x14ac:dyDescent="0.2">
      <c r="B177" s="129" t="s">
        <v>255</v>
      </c>
      <c r="C177" s="311" t="s">
        <v>256</v>
      </c>
      <c r="D177" s="21">
        <v>800000</v>
      </c>
    </row>
    <row r="178" spans="2:4" ht="12.75" customHeight="1" x14ac:dyDescent="0.2">
      <c r="B178" s="129" t="s">
        <v>257</v>
      </c>
      <c r="C178" s="311" t="s">
        <v>258</v>
      </c>
      <c r="D178" s="21">
        <v>5000000</v>
      </c>
    </row>
    <row r="179" spans="2:4" ht="12.75" customHeight="1" x14ac:dyDescent="0.2">
      <c r="B179" s="129" t="s">
        <v>259</v>
      </c>
      <c r="C179" s="318" t="s">
        <v>260</v>
      </c>
      <c r="D179" s="21">
        <v>100000</v>
      </c>
    </row>
    <row r="180" spans="2:4" ht="17.25" customHeight="1" x14ac:dyDescent="0.2">
      <c r="B180" s="257" t="s">
        <v>261</v>
      </c>
      <c r="C180" s="325" t="s">
        <v>262</v>
      </c>
      <c r="D180" s="21">
        <v>100000</v>
      </c>
    </row>
    <row r="181" spans="2:4" ht="17.25" customHeight="1" x14ac:dyDescent="0.2">
      <c r="B181" s="257" t="s">
        <v>263</v>
      </c>
      <c r="C181" s="325" t="s">
        <v>264</v>
      </c>
      <c r="D181" s="21">
        <v>300000</v>
      </c>
    </row>
    <row r="182" spans="2:4" ht="12.75" customHeight="1" x14ac:dyDescent="0.2">
      <c r="B182" s="129" t="s">
        <v>265</v>
      </c>
      <c r="C182" s="311" t="s">
        <v>266</v>
      </c>
      <c r="D182" s="21">
        <v>800000</v>
      </c>
    </row>
    <row r="183" spans="2:4" ht="12.75" customHeight="1" x14ac:dyDescent="0.2">
      <c r="B183" s="129" t="s">
        <v>267</v>
      </c>
      <c r="C183" s="311" t="s">
        <v>374</v>
      </c>
      <c r="D183" s="21">
        <v>200000</v>
      </c>
    </row>
    <row r="184" spans="2:4" ht="12.75" customHeight="1" x14ac:dyDescent="0.2">
      <c r="B184" s="129" t="s">
        <v>268</v>
      </c>
      <c r="C184" s="311" t="s">
        <v>269</v>
      </c>
      <c r="D184" s="21">
        <v>150000</v>
      </c>
    </row>
    <row r="185" spans="2:4" ht="12.75" customHeight="1" x14ac:dyDescent="0.2">
      <c r="B185" s="129" t="s">
        <v>270</v>
      </c>
      <c r="C185" s="311" t="s">
        <v>271</v>
      </c>
      <c r="D185" s="21">
        <v>100000</v>
      </c>
    </row>
    <row r="186" spans="2:4" ht="12.75" customHeight="1" x14ac:dyDescent="0.2">
      <c r="B186" s="129" t="s">
        <v>272</v>
      </c>
      <c r="C186" s="311" t="s">
        <v>273</v>
      </c>
      <c r="D186" s="21">
        <v>100000</v>
      </c>
    </row>
    <row r="187" spans="2:4" ht="12.75" customHeight="1" x14ac:dyDescent="0.2">
      <c r="B187" s="129" t="s">
        <v>274</v>
      </c>
      <c r="C187" s="311" t="s">
        <v>275</v>
      </c>
      <c r="D187" s="21">
        <v>100000</v>
      </c>
    </row>
    <row r="188" spans="2:4" ht="12.75" customHeight="1" x14ac:dyDescent="0.2">
      <c r="B188" s="255">
        <v>24</v>
      </c>
      <c r="C188" s="326" t="s">
        <v>276</v>
      </c>
      <c r="D188" s="153">
        <v>1500000</v>
      </c>
    </row>
    <row r="189" spans="2:4" ht="25.5" customHeight="1" x14ac:dyDescent="0.2">
      <c r="B189" s="254">
        <v>241</v>
      </c>
      <c r="C189" s="312" t="s">
        <v>277</v>
      </c>
      <c r="D189" s="236">
        <v>1500000</v>
      </c>
    </row>
    <row r="190" spans="2:4" s="85" customFormat="1" ht="15.75" customHeight="1" x14ac:dyDescent="0.2">
      <c r="B190" s="121" t="s">
        <v>388</v>
      </c>
      <c r="C190" s="302" t="s">
        <v>389</v>
      </c>
      <c r="D190" s="21">
        <v>9700000</v>
      </c>
    </row>
    <row r="191" spans="2:4" ht="15.75" customHeight="1" x14ac:dyDescent="0.2">
      <c r="B191" s="121" t="s">
        <v>278</v>
      </c>
      <c r="C191" s="302" t="s">
        <v>279</v>
      </c>
      <c r="D191" s="21">
        <v>400000</v>
      </c>
    </row>
    <row r="192" spans="2:4" x14ac:dyDescent="0.2">
      <c r="B192" s="121" t="s">
        <v>280</v>
      </c>
      <c r="C192" s="327" t="s">
        <v>281</v>
      </c>
      <c r="D192" s="21">
        <v>400000</v>
      </c>
    </row>
    <row r="193" spans="2:4" ht="25.5" customHeight="1" x14ac:dyDescent="0.2">
      <c r="B193" s="121" t="s">
        <v>282</v>
      </c>
      <c r="C193" s="327" t="s">
        <v>283</v>
      </c>
      <c r="D193" s="21">
        <v>400000</v>
      </c>
    </row>
    <row r="194" spans="2:4" ht="19.5" customHeight="1" x14ac:dyDescent="0.2">
      <c r="B194" s="202" t="s">
        <v>339</v>
      </c>
      <c r="C194" s="328" t="s">
        <v>340</v>
      </c>
      <c r="D194" s="132">
        <v>300000</v>
      </c>
    </row>
    <row r="195" spans="2:4" ht="21" customHeight="1" x14ac:dyDescent="0.2">
      <c r="B195" s="255">
        <v>26</v>
      </c>
      <c r="C195" s="329" t="s">
        <v>284</v>
      </c>
      <c r="D195" s="153">
        <v>12000000</v>
      </c>
    </row>
    <row r="196" spans="2:4" ht="12.75" customHeight="1" x14ac:dyDescent="0.2">
      <c r="B196" s="254">
        <v>261</v>
      </c>
      <c r="C196" s="312" t="s">
        <v>285</v>
      </c>
      <c r="D196" s="196">
        <v>5000000</v>
      </c>
    </row>
    <row r="197" spans="2:4" ht="12.75" customHeight="1" x14ac:dyDescent="0.2">
      <c r="B197" s="121" t="s">
        <v>286</v>
      </c>
      <c r="C197" s="302" t="s">
        <v>287</v>
      </c>
      <c r="D197" s="21">
        <v>1000000</v>
      </c>
    </row>
    <row r="198" spans="2:4" ht="12.75" customHeight="1" x14ac:dyDescent="0.2">
      <c r="B198" s="121" t="s">
        <v>288</v>
      </c>
      <c r="C198" s="302" t="s">
        <v>289</v>
      </c>
      <c r="D198" s="21">
        <v>3000000</v>
      </c>
    </row>
    <row r="199" spans="2:4" ht="12.75" customHeight="1" x14ac:dyDescent="0.2">
      <c r="B199" s="121" t="s">
        <v>290</v>
      </c>
      <c r="C199" s="302" t="s">
        <v>291</v>
      </c>
      <c r="D199" s="21">
        <v>500000</v>
      </c>
    </row>
    <row r="200" spans="2:4" ht="15" customHeight="1" x14ac:dyDescent="0.2">
      <c r="B200" s="121" t="s">
        <v>292</v>
      </c>
      <c r="C200" s="302" t="s">
        <v>293</v>
      </c>
      <c r="D200" s="21">
        <v>500000</v>
      </c>
    </row>
    <row r="201" spans="2:4" ht="25.5" x14ac:dyDescent="0.2">
      <c r="B201" s="254">
        <v>262</v>
      </c>
      <c r="C201" s="312" t="s">
        <v>294</v>
      </c>
      <c r="D201" s="196">
        <v>200000</v>
      </c>
    </row>
    <row r="202" spans="2:4" ht="16.5" customHeight="1" x14ac:dyDescent="0.2">
      <c r="B202" s="121" t="s">
        <v>295</v>
      </c>
      <c r="C202" s="302" t="s">
        <v>296</v>
      </c>
      <c r="D202" s="21">
        <v>100000</v>
      </c>
    </row>
    <row r="203" spans="2:4" ht="16.5" customHeight="1" x14ac:dyDescent="0.2">
      <c r="B203" s="121" t="s">
        <v>297</v>
      </c>
      <c r="C203" s="302" t="s">
        <v>298</v>
      </c>
      <c r="D203" s="21">
        <v>100000</v>
      </c>
    </row>
    <row r="204" spans="2:4" ht="17.25" customHeight="1" x14ac:dyDescent="0.2">
      <c r="B204" s="261">
        <v>264</v>
      </c>
      <c r="C204" s="300" t="s">
        <v>299</v>
      </c>
      <c r="D204" s="237">
        <v>300000</v>
      </c>
    </row>
    <row r="205" spans="2:4" ht="12.75" customHeight="1" x14ac:dyDescent="0.2">
      <c r="B205" s="121" t="s">
        <v>300</v>
      </c>
      <c r="C205" s="313" t="s">
        <v>301</v>
      </c>
      <c r="D205" s="21">
        <v>100000</v>
      </c>
    </row>
    <row r="206" spans="2:4" ht="20.25" customHeight="1" x14ac:dyDescent="0.2">
      <c r="B206" s="256" t="s">
        <v>302</v>
      </c>
      <c r="C206" s="330" t="s">
        <v>303</v>
      </c>
      <c r="D206" s="21">
        <v>200000</v>
      </c>
    </row>
    <row r="207" spans="2:4" ht="19.5" customHeight="1" x14ac:dyDescent="0.2">
      <c r="B207" s="254">
        <v>265</v>
      </c>
      <c r="C207" s="312" t="s">
        <v>304</v>
      </c>
      <c r="D207" s="196">
        <v>1500000</v>
      </c>
    </row>
    <row r="208" spans="2:4" ht="25.5" customHeight="1" x14ac:dyDescent="0.2">
      <c r="B208" s="256" t="s">
        <v>305</v>
      </c>
      <c r="C208" s="331" t="s">
        <v>306</v>
      </c>
      <c r="D208" s="21">
        <v>1000000</v>
      </c>
    </row>
    <row r="209" spans="2:4" x14ac:dyDescent="0.2">
      <c r="B209" s="256" t="s">
        <v>307</v>
      </c>
      <c r="C209" s="331" t="s">
        <v>308</v>
      </c>
      <c r="D209" s="21">
        <v>400000</v>
      </c>
    </row>
    <row r="210" spans="2:4" ht="20.25" customHeight="1" x14ac:dyDescent="0.2">
      <c r="B210" s="129" t="s">
        <v>371</v>
      </c>
      <c r="C210" s="311" t="s">
        <v>372</v>
      </c>
      <c r="D210" s="21">
        <v>100000</v>
      </c>
    </row>
    <row r="211" spans="2:4" ht="18.75" customHeight="1" x14ac:dyDescent="0.2">
      <c r="B211" s="254">
        <v>268</v>
      </c>
      <c r="C211" s="312" t="s">
        <v>309</v>
      </c>
      <c r="D211" s="196">
        <v>5000000</v>
      </c>
    </row>
    <row r="212" spans="2:4" ht="15" customHeight="1" x14ac:dyDescent="0.2">
      <c r="B212" s="256" t="s">
        <v>310</v>
      </c>
      <c r="C212" s="331" t="s">
        <v>311</v>
      </c>
      <c r="D212" s="21">
        <v>5000000</v>
      </c>
    </row>
    <row r="213" spans="2:4" ht="17.25" customHeight="1" x14ac:dyDescent="0.2">
      <c r="B213" s="262"/>
      <c r="C213" s="332"/>
      <c r="D213" s="216"/>
    </row>
    <row r="214" spans="2:4" ht="12.75" customHeight="1" x14ac:dyDescent="0.2">
      <c r="B214" s="263" t="s">
        <v>354</v>
      </c>
      <c r="C214" s="333" t="s">
        <v>355</v>
      </c>
      <c r="D214" s="238">
        <v>7613900</v>
      </c>
    </row>
    <row r="215" spans="2:4" ht="12.75" customHeight="1" x14ac:dyDescent="0.2">
      <c r="B215" s="250">
        <v>21</v>
      </c>
      <c r="C215" s="334" t="s">
        <v>5</v>
      </c>
      <c r="D215" s="153">
        <v>6938900</v>
      </c>
    </row>
    <row r="216" spans="2:4" ht="12.75" customHeight="1" x14ac:dyDescent="0.2">
      <c r="B216" s="251">
        <v>211</v>
      </c>
      <c r="C216" s="335" t="s">
        <v>6</v>
      </c>
      <c r="D216" s="196">
        <v>6222000</v>
      </c>
    </row>
    <row r="217" spans="2:4" ht="14.25" customHeight="1" x14ac:dyDescent="0.2">
      <c r="B217" s="252">
        <v>2111</v>
      </c>
      <c r="C217" s="290" t="s">
        <v>7</v>
      </c>
      <c r="D217" s="86">
        <v>4536000</v>
      </c>
    </row>
    <row r="218" spans="2:4" ht="12.75" customHeight="1" x14ac:dyDescent="0.2">
      <c r="B218" s="264" t="s">
        <v>8</v>
      </c>
      <c r="C218" s="336" t="s">
        <v>9</v>
      </c>
      <c r="D218" s="21">
        <v>4536000</v>
      </c>
    </row>
    <row r="219" spans="2:4" ht="16.5" customHeight="1" x14ac:dyDescent="0.2">
      <c r="B219" s="252">
        <v>2114</v>
      </c>
      <c r="C219" s="285" t="s">
        <v>17</v>
      </c>
      <c r="D219" s="86">
        <v>550000</v>
      </c>
    </row>
    <row r="220" spans="2:4" ht="12.75" customHeight="1" x14ac:dyDescent="0.2">
      <c r="B220" s="264" t="s">
        <v>18</v>
      </c>
      <c r="C220" s="337" t="s">
        <v>19</v>
      </c>
      <c r="D220" s="21">
        <v>550000</v>
      </c>
    </row>
    <row r="221" spans="2:4" ht="12.75" customHeight="1" x14ac:dyDescent="0.2">
      <c r="B221" s="265">
        <v>2115</v>
      </c>
      <c r="C221" s="291" t="s">
        <v>20</v>
      </c>
      <c r="D221" s="86">
        <v>756000</v>
      </c>
    </row>
    <row r="222" spans="2:4" ht="12.75" customHeight="1" x14ac:dyDescent="0.2">
      <c r="B222" s="253" t="s">
        <v>21</v>
      </c>
      <c r="C222" s="286" t="s">
        <v>22</v>
      </c>
      <c r="D222" s="21">
        <v>756000</v>
      </c>
    </row>
    <row r="223" spans="2:4" ht="13.5" customHeight="1" x14ac:dyDescent="0.2">
      <c r="B223" s="265">
        <v>2116</v>
      </c>
      <c r="C223" s="291" t="s">
        <v>23</v>
      </c>
      <c r="D223" s="86">
        <v>380000</v>
      </c>
    </row>
    <row r="224" spans="2:4" ht="12.75" customHeight="1" x14ac:dyDescent="0.2">
      <c r="B224" s="264" t="s">
        <v>24</v>
      </c>
      <c r="C224" s="337" t="s">
        <v>23</v>
      </c>
      <c r="D224" s="21">
        <v>380000</v>
      </c>
    </row>
    <row r="225" spans="2:4" ht="12.75" customHeight="1" x14ac:dyDescent="0.2">
      <c r="B225" s="254">
        <v>215</v>
      </c>
      <c r="C225" s="300" t="s">
        <v>53</v>
      </c>
      <c r="D225" s="196">
        <v>716900</v>
      </c>
    </row>
    <row r="226" spans="2:4" ht="12.75" customHeight="1" x14ac:dyDescent="0.2">
      <c r="B226" s="129" t="s">
        <v>54</v>
      </c>
      <c r="C226" s="301" t="s">
        <v>55</v>
      </c>
      <c r="D226" s="21">
        <v>321000</v>
      </c>
    </row>
    <row r="227" spans="2:4" ht="12.75" customHeight="1" x14ac:dyDescent="0.2">
      <c r="B227" s="129" t="s">
        <v>56</v>
      </c>
      <c r="C227" s="301" t="s">
        <v>57</v>
      </c>
      <c r="D227" s="21">
        <v>342400</v>
      </c>
    </row>
    <row r="228" spans="2:4" ht="12.75" customHeight="1" x14ac:dyDescent="0.2">
      <c r="B228" s="129" t="s">
        <v>58</v>
      </c>
      <c r="C228" s="301" t="s">
        <v>59</v>
      </c>
      <c r="D228" s="21">
        <v>53500</v>
      </c>
    </row>
    <row r="229" spans="2:4" ht="15.75" customHeight="1" x14ac:dyDescent="0.2">
      <c r="B229" s="255">
        <v>22</v>
      </c>
      <c r="C229" s="303" t="s">
        <v>62</v>
      </c>
      <c r="D229" s="153">
        <v>675000</v>
      </c>
    </row>
    <row r="230" spans="2:4" ht="12.75" customHeight="1" x14ac:dyDescent="0.2">
      <c r="B230" s="254">
        <v>222</v>
      </c>
      <c r="C230" s="304" t="s">
        <v>80</v>
      </c>
      <c r="D230" s="196">
        <v>375000</v>
      </c>
    </row>
    <row r="231" spans="2:4" ht="12.75" customHeight="1" x14ac:dyDescent="0.2">
      <c r="B231" s="257" t="s">
        <v>81</v>
      </c>
      <c r="C231" s="301" t="s">
        <v>82</v>
      </c>
      <c r="D231" s="21">
        <v>100000</v>
      </c>
    </row>
    <row r="232" spans="2:4" ht="18.75" customHeight="1" x14ac:dyDescent="0.2">
      <c r="B232" s="257" t="s">
        <v>83</v>
      </c>
      <c r="C232" s="318" t="s">
        <v>84</v>
      </c>
      <c r="D232" s="21">
        <v>275000</v>
      </c>
    </row>
    <row r="233" spans="2:4" x14ac:dyDescent="0.2">
      <c r="B233" s="254">
        <v>228</v>
      </c>
      <c r="C233" s="338" t="s">
        <v>380</v>
      </c>
      <c r="D233" s="196">
        <v>300000</v>
      </c>
    </row>
    <row r="234" spans="2:4" ht="16.5" customHeight="1" x14ac:dyDescent="0.2">
      <c r="B234" s="121" t="s">
        <v>150</v>
      </c>
      <c r="C234" s="339" t="s">
        <v>149</v>
      </c>
      <c r="D234" s="21">
        <v>200000</v>
      </c>
    </row>
    <row r="235" spans="2:4" ht="15" customHeight="1" x14ac:dyDescent="0.2">
      <c r="B235" s="121" t="s">
        <v>153</v>
      </c>
      <c r="C235" s="302" t="s">
        <v>335</v>
      </c>
      <c r="D235" s="21">
        <v>100000</v>
      </c>
    </row>
    <row r="236" spans="2:4" ht="19.5" customHeight="1" x14ac:dyDescent="0.2">
      <c r="B236" s="255">
        <v>27</v>
      </c>
      <c r="C236" s="329" t="s">
        <v>312</v>
      </c>
      <c r="D236" s="153">
        <v>2000000</v>
      </c>
    </row>
    <row r="237" spans="2:4" ht="18" customHeight="1" x14ac:dyDescent="0.2">
      <c r="B237" s="256" t="s">
        <v>313</v>
      </c>
      <c r="C237" s="331" t="s">
        <v>314</v>
      </c>
      <c r="D237" s="21">
        <v>1000000</v>
      </c>
    </row>
    <row r="238" spans="2:4" ht="18.75" customHeight="1" x14ac:dyDescent="0.2">
      <c r="B238" s="121" t="s">
        <v>315</v>
      </c>
      <c r="C238" s="302" t="s">
        <v>316</v>
      </c>
      <c r="D238" s="21">
        <v>1000000</v>
      </c>
    </row>
    <row r="239" spans="2:4" ht="12.75" customHeight="1" x14ac:dyDescent="0.2">
      <c r="B239" s="266"/>
      <c r="C239" s="340"/>
      <c r="D239" s="239"/>
    </row>
    <row r="240" spans="2:4" ht="13.5" customHeight="1" x14ac:dyDescent="0.2">
      <c r="B240" s="267"/>
      <c r="C240" s="341" t="s">
        <v>317</v>
      </c>
      <c r="D240" s="240">
        <v>648904868</v>
      </c>
    </row>
    <row r="241" spans="2:4" ht="14.25" customHeight="1" x14ac:dyDescent="0.2">
      <c r="B241" s="268"/>
      <c r="C241" s="342"/>
      <c r="D241" s="241"/>
    </row>
    <row r="242" spans="2:4" ht="27" customHeight="1" x14ac:dyDescent="0.2">
      <c r="B242" s="249" t="s">
        <v>318</v>
      </c>
      <c r="C242" s="343" t="s">
        <v>319</v>
      </c>
      <c r="D242" s="220">
        <v>26362225</v>
      </c>
    </row>
    <row r="243" spans="2:4" ht="12.75" customHeight="1" x14ac:dyDescent="0.2">
      <c r="B243" s="269" t="s">
        <v>320</v>
      </c>
      <c r="C243" s="344" t="s">
        <v>321</v>
      </c>
      <c r="D243" s="124">
        <v>26362225</v>
      </c>
    </row>
    <row r="244" spans="2:4" ht="12.75" customHeight="1" x14ac:dyDescent="0.2">
      <c r="B244" s="250">
        <v>21</v>
      </c>
      <c r="C244" s="334" t="s">
        <v>5</v>
      </c>
      <c r="D244" s="153">
        <v>25212225</v>
      </c>
    </row>
    <row r="245" spans="2:4" ht="12.75" customHeight="1" x14ac:dyDescent="0.2">
      <c r="B245" s="270" t="s">
        <v>322</v>
      </c>
      <c r="C245" s="345" t="s">
        <v>6</v>
      </c>
      <c r="D245" s="124">
        <v>22330225</v>
      </c>
    </row>
    <row r="246" spans="2:4" ht="12.75" customHeight="1" x14ac:dyDescent="0.2">
      <c r="B246" s="252" t="s">
        <v>323</v>
      </c>
      <c r="C246" s="290" t="s">
        <v>7</v>
      </c>
      <c r="D246" s="86">
        <v>17334000</v>
      </c>
    </row>
    <row r="247" spans="2:4" ht="12.75" customHeight="1" x14ac:dyDescent="0.2">
      <c r="B247" s="264" t="s">
        <v>8</v>
      </c>
      <c r="C247" s="346" t="s">
        <v>9</v>
      </c>
      <c r="D247" s="21">
        <v>17334000</v>
      </c>
    </row>
    <row r="248" spans="2:4" ht="12.75" customHeight="1" x14ac:dyDescent="0.2">
      <c r="B248" s="252">
        <v>2114</v>
      </c>
      <c r="C248" s="290" t="s">
        <v>17</v>
      </c>
      <c r="D248" s="86">
        <v>1404000</v>
      </c>
    </row>
    <row r="249" spans="2:4" ht="12.75" customHeight="1" x14ac:dyDescent="0.2">
      <c r="B249" s="264" t="s">
        <v>18</v>
      </c>
      <c r="C249" s="346" t="s">
        <v>19</v>
      </c>
      <c r="D249" s="21">
        <v>1404000</v>
      </c>
    </row>
    <row r="250" spans="2:4" ht="12.75" customHeight="1" x14ac:dyDescent="0.2">
      <c r="B250" s="252">
        <v>2115</v>
      </c>
      <c r="C250" s="285" t="s">
        <v>20</v>
      </c>
      <c r="D250" s="86">
        <v>2452225</v>
      </c>
    </row>
    <row r="251" spans="2:4" ht="12.75" customHeight="1" x14ac:dyDescent="0.2">
      <c r="B251" s="264" t="s">
        <v>21</v>
      </c>
      <c r="C251" s="337" t="s">
        <v>22</v>
      </c>
      <c r="D251" s="21">
        <v>2452225</v>
      </c>
    </row>
    <row r="252" spans="2:4" ht="12.75" customHeight="1" x14ac:dyDescent="0.2">
      <c r="B252" s="252">
        <v>2116</v>
      </c>
      <c r="C252" s="285" t="s">
        <v>23</v>
      </c>
      <c r="D252" s="86">
        <v>1140000</v>
      </c>
    </row>
    <row r="253" spans="2:4" ht="12.75" customHeight="1" x14ac:dyDescent="0.2">
      <c r="B253" s="264" t="s">
        <v>24</v>
      </c>
      <c r="C253" s="337" t="s">
        <v>23</v>
      </c>
      <c r="D253" s="21">
        <v>1140000</v>
      </c>
    </row>
    <row r="254" spans="2:4" ht="12.75" customHeight="1" x14ac:dyDescent="0.2">
      <c r="B254" s="254">
        <v>215</v>
      </c>
      <c r="C254" s="300" t="s">
        <v>53</v>
      </c>
      <c r="D254" s="196">
        <v>2882000</v>
      </c>
    </row>
    <row r="255" spans="2:4" ht="12.75" customHeight="1" x14ac:dyDescent="0.2">
      <c r="B255" s="129" t="s">
        <v>54</v>
      </c>
      <c r="C255" s="301" t="s">
        <v>55</v>
      </c>
      <c r="D255" s="21">
        <v>1320000</v>
      </c>
    </row>
    <row r="256" spans="2:4" ht="12.75" customHeight="1" x14ac:dyDescent="0.2">
      <c r="B256" s="129" t="s">
        <v>56</v>
      </c>
      <c r="C256" s="301" t="s">
        <v>57</v>
      </c>
      <c r="D256" s="21">
        <v>1430000</v>
      </c>
    </row>
    <row r="257" spans="2:4" x14ac:dyDescent="0.2">
      <c r="B257" s="129" t="s">
        <v>58</v>
      </c>
      <c r="C257" s="301" t="s">
        <v>59</v>
      </c>
      <c r="D257" s="21">
        <v>132000</v>
      </c>
    </row>
    <row r="258" spans="2:4" ht="12.75" customHeight="1" x14ac:dyDescent="0.2">
      <c r="B258" s="254">
        <v>228</v>
      </c>
      <c r="C258" s="338" t="s">
        <v>334</v>
      </c>
      <c r="D258" s="196">
        <v>150000</v>
      </c>
    </row>
    <row r="259" spans="2:4" ht="15.75" customHeight="1" x14ac:dyDescent="0.2">
      <c r="B259" s="129" t="s">
        <v>153</v>
      </c>
      <c r="C259" s="311" t="s">
        <v>335</v>
      </c>
      <c r="D259" s="21">
        <v>150000</v>
      </c>
    </row>
    <row r="260" spans="2:4" ht="12.75" customHeight="1" x14ac:dyDescent="0.2">
      <c r="B260" s="255">
        <v>22</v>
      </c>
      <c r="C260" s="303" t="s">
        <v>62</v>
      </c>
      <c r="D260" s="153">
        <v>1000000</v>
      </c>
    </row>
    <row r="261" spans="2:4" ht="12.75" customHeight="1" x14ac:dyDescent="0.2">
      <c r="B261" s="254">
        <v>225</v>
      </c>
      <c r="C261" s="304" t="s">
        <v>97</v>
      </c>
      <c r="D261" s="196">
        <v>1000000</v>
      </c>
    </row>
    <row r="262" spans="2:4" ht="15" customHeight="1" x14ac:dyDescent="0.2">
      <c r="B262" s="129" t="s">
        <v>112</v>
      </c>
      <c r="C262" s="307" t="s">
        <v>113</v>
      </c>
      <c r="D262" s="21">
        <v>1000000</v>
      </c>
    </row>
    <row r="263" spans="2:4" ht="12.75" customHeight="1" x14ac:dyDescent="0.2">
      <c r="B263" s="271"/>
      <c r="C263" s="348"/>
      <c r="D263" s="240"/>
    </row>
    <row r="264" spans="2:4" x14ac:dyDescent="0.2">
      <c r="B264" s="267"/>
      <c r="C264" s="349" t="s">
        <v>324</v>
      </c>
      <c r="D264" s="240">
        <v>26362225</v>
      </c>
    </row>
    <row r="265" spans="2:4" ht="12.75" customHeight="1" x14ac:dyDescent="0.2">
      <c r="B265" s="272"/>
      <c r="C265" s="350"/>
      <c r="D265" s="242"/>
    </row>
    <row r="266" spans="2:4" ht="28.5" customHeight="1" x14ac:dyDescent="0.2">
      <c r="B266" s="249" t="s">
        <v>325</v>
      </c>
      <c r="C266" s="343" t="s">
        <v>326</v>
      </c>
      <c r="D266" s="220">
        <v>126793174</v>
      </c>
    </row>
    <row r="267" spans="2:4" ht="18" customHeight="1" x14ac:dyDescent="0.2">
      <c r="B267" s="273" t="s">
        <v>320</v>
      </c>
      <c r="C267" s="351" t="s">
        <v>327</v>
      </c>
      <c r="D267" s="124">
        <v>126793174</v>
      </c>
    </row>
    <row r="268" spans="2:4" ht="20.25" customHeight="1" x14ac:dyDescent="0.2">
      <c r="B268" s="250">
        <v>21</v>
      </c>
      <c r="C268" s="352" t="s">
        <v>5</v>
      </c>
      <c r="D268" s="153">
        <v>126368174</v>
      </c>
    </row>
    <row r="269" spans="2:4" ht="12.75" customHeight="1" x14ac:dyDescent="0.2">
      <c r="B269" s="251">
        <v>211</v>
      </c>
      <c r="C269" s="335" t="s">
        <v>6</v>
      </c>
      <c r="D269" s="196">
        <v>112567674</v>
      </c>
    </row>
    <row r="270" spans="2:4" ht="12.75" customHeight="1" x14ac:dyDescent="0.2">
      <c r="B270" s="252">
        <v>2111</v>
      </c>
      <c r="C270" s="290" t="s">
        <v>7</v>
      </c>
      <c r="D270" s="86">
        <v>92000000</v>
      </c>
    </row>
    <row r="271" spans="2:4" ht="12.75" customHeight="1" x14ac:dyDescent="0.2">
      <c r="B271" s="264" t="s">
        <v>8</v>
      </c>
      <c r="C271" s="346" t="s">
        <v>328</v>
      </c>
      <c r="D271" s="21">
        <v>92000000</v>
      </c>
    </row>
    <row r="272" spans="2:4" ht="12.75" customHeight="1" x14ac:dyDescent="0.2">
      <c r="B272" s="252">
        <v>2114</v>
      </c>
      <c r="C272" s="290" t="s">
        <v>17</v>
      </c>
      <c r="D272" s="86">
        <v>7560000</v>
      </c>
    </row>
    <row r="273" spans="2:4" ht="12.75" customHeight="1" x14ac:dyDescent="0.2">
      <c r="B273" s="264" t="s">
        <v>18</v>
      </c>
      <c r="C273" s="346" t="s">
        <v>17</v>
      </c>
      <c r="D273" s="21">
        <v>7560000</v>
      </c>
    </row>
    <row r="274" spans="2:4" ht="12.75" customHeight="1" x14ac:dyDescent="0.2">
      <c r="B274" s="265">
        <v>2115</v>
      </c>
      <c r="C274" s="291" t="s">
        <v>20</v>
      </c>
      <c r="D274" s="86">
        <v>5471008</v>
      </c>
    </row>
    <row r="275" spans="2:4" ht="12.75" customHeight="1" x14ac:dyDescent="0.2">
      <c r="B275" s="264" t="s">
        <v>21</v>
      </c>
      <c r="C275" s="337" t="s">
        <v>22</v>
      </c>
      <c r="D275" s="21">
        <v>5471008</v>
      </c>
    </row>
    <row r="276" spans="2:4" ht="12.75" customHeight="1" x14ac:dyDescent="0.2">
      <c r="B276" s="265">
        <v>2116</v>
      </c>
      <c r="C276" s="291" t="s">
        <v>23</v>
      </c>
      <c r="D276" s="86">
        <v>7536666</v>
      </c>
    </row>
    <row r="277" spans="2:4" ht="12.75" customHeight="1" x14ac:dyDescent="0.2">
      <c r="B277" s="264" t="s">
        <v>24</v>
      </c>
      <c r="C277" s="337" t="s">
        <v>23</v>
      </c>
      <c r="D277" s="21">
        <v>7536666</v>
      </c>
    </row>
    <row r="278" spans="2:4" ht="12.75" customHeight="1" x14ac:dyDescent="0.2">
      <c r="B278" s="258">
        <v>2151</v>
      </c>
      <c r="C278" s="353" t="s">
        <v>53</v>
      </c>
      <c r="D278" s="124">
        <v>13800500</v>
      </c>
    </row>
    <row r="279" spans="2:4" ht="12.75" customHeight="1" x14ac:dyDescent="0.2">
      <c r="B279" s="129" t="s">
        <v>54</v>
      </c>
      <c r="C279" s="301" t="s">
        <v>55</v>
      </c>
      <c r="D279" s="21">
        <v>6420000</v>
      </c>
    </row>
    <row r="280" spans="2:4" ht="12.75" customHeight="1" x14ac:dyDescent="0.2">
      <c r="B280" s="129" t="s">
        <v>56</v>
      </c>
      <c r="C280" s="301" t="s">
        <v>57</v>
      </c>
      <c r="D280" s="21">
        <v>6471000</v>
      </c>
    </row>
    <row r="281" spans="2:4" ht="12.75" customHeight="1" x14ac:dyDescent="0.2">
      <c r="B281" s="129" t="s">
        <v>58</v>
      </c>
      <c r="C281" s="301" t="s">
        <v>59</v>
      </c>
      <c r="D281" s="21">
        <v>909500</v>
      </c>
    </row>
    <row r="282" spans="2:4" ht="18.75" customHeight="1" x14ac:dyDescent="0.2">
      <c r="B282" s="255">
        <v>22</v>
      </c>
      <c r="C282" s="303" t="s">
        <v>62</v>
      </c>
      <c r="D282" s="153">
        <v>425000</v>
      </c>
    </row>
    <row r="283" spans="2:4" ht="20.25" customHeight="1" x14ac:dyDescent="0.2">
      <c r="B283" s="254">
        <v>221</v>
      </c>
      <c r="C283" s="294" t="s">
        <v>356</v>
      </c>
      <c r="D283" s="196">
        <v>325000</v>
      </c>
    </row>
    <row r="284" spans="2:4" ht="17.25" customHeight="1" x14ac:dyDescent="0.2">
      <c r="B284" s="254">
        <v>222</v>
      </c>
      <c r="C284" s="304" t="s">
        <v>80</v>
      </c>
      <c r="D284" s="196">
        <v>325000</v>
      </c>
    </row>
    <row r="285" spans="2:4" ht="12.75" customHeight="1" x14ac:dyDescent="0.2">
      <c r="B285" s="257" t="s">
        <v>81</v>
      </c>
      <c r="C285" s="301" t="s">
        <v>82</v>
      </c>
      <c r="D285" s="21">
        <v>50000</v>
      </c>
    </row>
    <row r="286" spans="2:4" x14ac:dyDescent="0.2">
      <c r="B286" s="257" t="s">
        <v>83</v>
      </c>
      <c r="C286" s="301" t="s">
        <v>84</v>
      </c>
      <c r="D286" s="21">
        <v>275000</v>
      </c>
    </row>
    <row r="287" spans="2:4" ht="26.25" customHeight="1" x14ac:dyDescent="0.2">
      <c r="B287" s="254">
        <v>228</v>
      </c>
      <c r="C287" s="338" t="s">
        <v>334</v>
      </c>
      <c r="D287" s="196">
        <v>100000</v>
      </c>
    </row>
    <row r="288" spans="2:4" ht="18" customHeight="1" x14ac:dyDescent="0.2">
      <c r="B288" s="129" t="s">
        <v>153</v>
      </c>
      <c r="C288" s="311" t="s">
        <v>335</v>
      </c>
      <c r="D288" s="21">
        <v>100000</v>
      </c>
    </row>
    <row r="289" spans="2:4" ht="11.25" customHeight="1" x14ac:dyDescent="0.2">
      <c r="B289" s="274"/>
      <c r="C289" s="348"/>
      <c r="D289" s="239"/>
    </row>
    <row r="290" spans="2:4" s="84" customFormat="1" ht="24" customHeight="1" x14ac:dyDescent="0.2">
      <c r="B290" s="274"/>
      <c r="C290" s="354" t="s">
        <v>329</v>
      </c>
      <c r="D290" s="240">
        <v>126793174</v>
      </c>
    </row>
    <row r="291" spans="2:4" ht="12.75" customHeight="1" x14ac:dyDescent="0.2">
      <c r="B291" s="272"/>
      <c r="C291" s="355"/>
      <c r="D291" s="242"/>
    </row>
    <row r="292" spans="2:4" ht="12.75" customHeight="1" x14ac:dyDescent="0.2">
      <c r="B292" s="249" t="s">
        <v>330</v>
      </c>
      <c r="C292" s="356" t="s">
        <v>331</v>
      </c>
      <c r="D292" s="220">
        <v>8074262</v>
      </c>
    </row>
    <row r="293" spans="2:4" ht="30.75" customHeight="1" x14ac:dyDescent="0.2">
      <c r="B293" s="275" t="s">
        <v>320</v>
      </c>
      <c r="C293" s="357" t="s">
        <v>332</v>
      </c>
      <c r="D293" s="153">
        <v>8074262</v>
      </c>
    </row>
    <row r="294" spans="2:4" ht="20.25" customHeight="1" x14ac:dyDescent="0.2">
      <c r="B294" s="250">
        <v>21</v>
      </c>
      <c r="C294" s="283" t="s">
        <v>5</v>
      </c>
      <c r="D294" s="153">
        <v>7274299</v>
      </c>
    </row>
    <row r="295" spans="2:4" ht="12.75" customHeight="1" x14ac:dyDescent="0.2">
      <c r="B295" s="251">
        <v>211</v>
      </c>
      <c r="C295" s="335" t="s">
        <v>6</v>
      </c>
      <c r="D295" s="196">
        <v>6537299</v>
      </c>
    </row>
    <row r="296" spans="2:4" ht="12.75" customHeight="1" x14ac:dyDescent="0.2">
      <c r="B296" s="252">
        <v>2111</v>
      </c>
      <c r="C296" s="290" t="s">
        <v>7</v>
      </c>
      <c r="D296" s="86">
        <v>4620000</v>
      </c>
    </row>
    <row r="297" spans="2:4" ht="12.75" customHeight="1" x14ac:dyDescent="0.2">
      <c r="B297" s="264" t="s">
        <v>8</v>
      </c>
      <c r="C297" s="346" t="s">
        <v>9</v>
      </c>
      <c r="D297" s="21">
        <v>4620000</v>
      </c>
    </row>
    <row r="298" spans="2:4" ht="12.75" customHeight="1" x14ac:dyDescent="0.2">
      <c r="B298" s="252">
        <v>2114</v>
      </c>
      <c r="C298" s="290" t="s">
        <v>17</v>
      </c>
      <c r="D298" s="86">
        <v>560000</v>
      </c>
    </row>
    <row r="299" spans="2:4" ht="12.75" customHeight="1" x14ac:dyDescent="0.2">
      <c r="B299" s="264" t="s">
        <v>18</v>
      </c>
      <c r="C299" s="346" t="s">
        <v>333</v>
      </c>
      <c r="D299" s="21">
        <v>560000</v>
      </c>
    </row>
    <row r="300" spans="2:4" ht="12.75" customHeight="1" x14ac:dyDescent="0.2">
      <c r="B300" s="252">
        <v>2115</v>
      </c>
      <c r="C300" s="285" t="s">
        <v>20</v>
      </c>
      <c r="D300" s="86">
        <v>901299</v>
      </c>
    </row>
    <row r="301" spans="2:4" ht="12.75" customHeight="1" x14ac:dyDescent="0.2">
      <c r="B301" s="264" t="s">
        <v>21</v>
      </c>
      <c r="C301" s="337" t="s">
        <v>22</v>
      </c>
      <c r="D301" s="21">
        <v>901299</v>
      </c>
    </row>
    <row r="302" spans="2:4" ht="12.75" customHeight="1" x14ac:dyDescent="0.2">
      <c r="B302" s="252">
        <v>2116</v>
      </c>
      <c r="C302" s="290" t="s">
        <v>23</v>
      </c>
      <c r="D302" s="86">
        <v>456000</v>
      </c>
    </row>
    <row r="303" spans="2:4" ht="12.75" customHeight="1" x14ac:dyDescent="0.2">
      <c r="B303" s="264" t="s">
        <v>24</v>
      </c>
      <c r="C303" s="346" t="s">
        <v>23</v>
      </c>
      <c r="D303" s="21">
        <v>456000</v>
      </c>
    </row>
    <row r="304" spans="2:4" ht="12.75" customHeight="1" x14ac:dyDescent="0.2">
      <c r="B304" s="254">
        <v>215</v>
      </c>
      <c r="C304" s="312" t="s">
        <v>53</v>
      </c>
      <c r="D304" s="196">
        <v>737000</v>
      </c>
    </row>
    <row r="305" spans="2:4" ht="12.75" customHeight="1" x14ac:dyDescent="0.2">
      <c r="B305" s="129" t="s">
        <v>54</v>
      </c>
      <c r="C305" s="301" t="s">
        <v>55</v>
      </c>
      <c r="D305" s="21">
        <v>330000</v>
      </c>
    </row>
    <row r="306" spans="2:4" ht="12.75" customHeight="1" x14ac:dyDescent="0.2">
      <c r="B306" s="129" t="s">
        <v>56</v>
      </c>
      <c r="C306" s="301" t="s">
        <v>57</v>
      </c>
      <c r="D306" s="21">
        <v>352000</v>
      </c>
    </row>
    <row r="307" spans="2:4" ht="12.75" customHeight="1" x14ac:dyDescent="0.2">
      <c r="B307" s="129" t="s">
        <v>58</v>
      </c>
      <c r="C307" s="301" t="s">
        <v>59</v>
      </c>
      <c r="D307" s="21">
        <v>55000</v>
      </c>
    </row>
    <row r="308" spans="2:4" ht="15.75" customHeight="1" x14ac:dyDescent="0.2">
      <c r="B308" s="255">
        <v>22</v>
      </c>
      <c r="C308" s="358" t="s">
        <v>62</v>
      </c>
      <c r="D308" s="153">
        <v>100000</v>
      </c>
    </row>
    <row r="309" spans="2:4" ht="31.5" customHeight="1" x14ac:dyDescent="0.2">
      <c r="B309" s="254">
        <v>228</v>
      </c>
      <c r="C309" s="338" t="s">
        <v>334</v>
      </c>
      <c r="D309" s="196">
        <v>100000</v>
      </c>
    </row>
    <row r="310" spans="2:4" ht="12.75" customHeight="1" x14ac:dyDescent="0.2">
      <c r="B310" s="129" t="s">
        <v>153</v>
      </c>
      <c r="C310" s="311" t="s">
        <v>335</v>
      </c>
      <c r="D310" s="21">
        <v>100000</v>
      </c>
    </row>
    <row r="311" spans="2:4" ht="12.75" customHeight="1" x14ac:dyDescent="0.2">
      <c r="B311" s="255">
        <v>24</v>
      </c>
      <c r="C311" s="329" t="s">
        <v>276</v>
      </c>
      <c r="D311" s="153">
        <v>699963</v>
      </c>
    </row>
    <row r="312" spans="2:4" ht="12.75" customHeight="1" x14ac:dyDescent="0.2">
      <c r="B312" s="254">
        <v>241</v>
      </c>
      <c r="C312" s="312" t="s">
        <v>336</v>
      </c>
      <c r="D312" s="236">
        <v>699963</v>
      </c>
    </row>
    <row r="313" spans="2:4" ht="25.5" customHeight="1" x14ac:dyDescent="0.2">
      <c r="B313" s="129" t="s">
        <v>280</v>
      </c>
      <c r="C313" s="311" t="s">
        <v>281</v>
      </c>
      <c r="D313" s="21">
        <v>300000</v>
      </c>
    </row>
    <row r="314" spans="2:4" x14ac:dyDescent="0.2">
      <c r="B314" s="129" t="s">
        <v>337</v>
      </c>
      <c r="C314" s="347" t="s">
        <v>338</v>
      </c>
      <c r="D314" s="21">
        <v>399963</v>
      </c>
    </row>
    <row r="315" spans="2:4" ht="15" customHeight="1" x14ac:dyDescent="0.2">
      <c r="B315" s="266"/>
      <c r="C315" s="359"/>
      <c r="D315" s="243"/>
    </row>
    <row r="316" spans="2:4" ht="18.75" customHeight="1" x14ac:dyDescent="0.2">
      <c r="B316" s="276"/>
      <c r="C316" s="354" t="s">
        <v>341</v>
      </c>
      <c r="D316" s="240">
        <v>8074262</v>
      </c>
    </row>
    <row r="317" spans="2:4" ht="15.75" customHeight="1" x14ac:dyDescent="0.2">
      <c r="B317" s="263"/>
      <c r="C317" s="333"/>
      <c r="D317" s="238"/>
    </row>
    <row r="318" spans="2:4" ht="25.5" customHeight="1" x14ac:dyDescent="0.2">
      <c r="B318" s="249" t="s">
        <v>342</v>
      </c>
      <c r="C318" s="356" t="s">
        <v>343</v>
      </c>
      <c r="D318" s="220">
        <v>186165471</v>
      </c>
    </row>
    <row r="319" spans="2:4" ht="16.5" customHeight="1" x14ac:dyDescent="0.2">
      <c r="B319" s="275" t="s">
        <v>320</v>
      </c>
      <c r="C319" s="357" t="s">
        <v>332</v>
      </c>
      <c r="D319" s="153">
        <v>186165471</v>
      </c>
    </row>
    <row r="320" spans="2:4" ht="12.75" customHeight="1" x14ac:dyDescent="0.2">
      <c r="B320" s="250">
        <v>21</v>
      </c>
      <c r="C320" s="283" t="s">
        <v>5</v>
      </c>
      <c r="D320" s="153">
        <v>185665471</v>
      </c>
    </row>
    <row r="321" spans="2:4" ht="12.75" customHeight="1" x14ac:dyDescent="0.2">
      <c r="B321" s="251">
        <v>211</v>
      </c>
      <c r="C321" s="335" t="s">
        <v>6</v>
      </c>
      <c r="D321" s="196">
        <v>169402249</v>
      </c>
    </row>
    <row r="322" spans="2:4" ht="12.75" customHeight="1" x14ac:dyDescent="0.2">
      <c r="B322" s="252">
        <v>2111</v>
      </c>
      <c r="C322" s="290" t="s">
        <v>7</v>
      </c>
      <c r="D322" s="86">
        <v>128886629</v>
      </c>
    </row>
    <row r="323" spans="2:4" ht="12.75" customHeight="1" x14ac:dyDescent="0.2">
      <c r="B323" s="264" t="s">
        <v>8</v>
      </c>
      <c r="C323" s="346" t="s">
        <v>9</v>
      </c>
      <c r="D323" s="21">
        <v>128886629</v>
      </c>
    </row>
    <row r="324" spans="2:4" ht="12.75" customHeight="1" x14ac:dyDescent="0.2">
      <c r="B324" s="252">
        <v>2114</v>
      </c>
      <c r="C324" s="290" t="s">
        <v>17</v>
      </c>
      <c r="D324" s="86">
        <v>13200000</v>
      </c>
    </row>
    <row r="325" spans="2:4" ht="12.75" customHeight="1" x14ac:dyDescent="0.2">
      <c r="B325" s="253" t="s">
        <v>18</v>
      </c>
      <c r="C325" s="288" t="s">
        <v>333</v>
      </c>
      <c r="D325" s="21">
        <v>13200000</v>
      </c>
    </row>
    <row r="326" spans="2:4" ht="12.75" customHeight="1" x14ac:dyDescent="0.2">
      <c r="B326" s="252">
        <v>2115</v>
      </c>
      <c r="C326" s="285" t="s">
        <v>20</v>
      </c>
      <c r="D326" s="86">
        <v>16396954</v>
      </c>
    </row>
    <row r="327" spans="2:4" ht="12.75" customHeight="1" x14ac:dyDescent="0.2">
      <c r="B327" s="264" t="s">
        <v>21</v>
      </c>
      <c r="C327" s="337" t="s">
        <v>22</v>
      </c>
      <c r="D327" s="21">
        <v>16396954</v>
      </c>
    </row>
    <row r="328" spans="2:4" ht="12.75" customHeight="1" x14ac:dyDescent="0.2">
      <c r="B328" s="252">
        <v>2116</v>
      </c>
      <c r="C328" s="290" t="s">
        <v>23</v>
      </c>
      <c r="D328" s="86">
        <v>10918666</v>
      </c>
    </row>
    <row r="329" spans="2:4" ht="12.75" customHeight="1" x14ac:dyDescent="0.2">
      <c r="B329" s="264" t="s">
        <v>24</v>
      </c>
      <c r="C329" s="346" t="s">
        <v>23</v>
      </c>
      <c r="D329" s="21">
        <v>10918666</v>
      </c>
    </row>
    <row r="330" spans="2:4" ht="12.75" customHeight="1" x14ac:dyDescent="0.2">
      <c r="B330" s="254">
        <v>215</v>
      </c>
      <c r="C330" s="312" t="s">
        <v>53</v>
      </c>
      <c r="D330" s="196">
        <v>16263222</v>
      </c>
    </row>
    <row r="331" spans="2:4" ht="12.75" customHeight="1" x14ac:dyDescent="0.2">
      <c r="B331" s="129" t="s">
        <v>54</v>
      </c>
      <c r="C331" s="301" t="s">
        <v>55</v>
      </c>
      <c r="D331" s="21">
        <v>7650915</v>
      </c>
    </row>
    <row r="332" spans="2:4" ht="12.75" customHeight="1" x14ac:dyDescent="0.2">
      <c r="B332" s="129" t="s">
        <v>56</v>
      </c>
      <c r="C332" s="301" t="s">
        <v>57</v>
      </c>
      <c r="D332" s="21">
        <v>7751532</v>
      </c>
    </row>
    <row r="333" spans="2:4" x14ac:dyDescent="0.2">
      <c r="B333" s="129" t="s">
        <v>58</v>
      </c>
      <c r="C333" s="301" t="s">
        <v>59</v>
      </c>
      <c r="D333" s="21">
        <v>860775</v>
      </c>
    </row>
    <row r="334" spans="2:4" ht="12.75" customHeight="1" x14ac:dyDescent="0.2">
      <c r="B334" s="254">
        <v>228</v>
      </c>
      <c r="C334" s="304" t="s">
        <v>334</v>
      </c>
      <c r="D334" s="196">
        <v>500000</v>
      </c>
    </row>
    <row r="335" spans="2:4" ht="12.75" customHeight="1" x14ac:dyDescent="0.2">
      <c r="B335" s="129" t="s">
        <v>153</v>
      </c>
      <c r="C335" s="311" t="s">
        <v>335</v>
      </c>
      <c r="D335" s="21">
        <v>500000</v>
      </c>
    </row>
    <row r="336" spans="2:4" ht="17.25" customHeight="1" x14ac:dyDescent="0.2">
      <c r="B336" s="277"/>
      <c r="C336" s="360" t="s">
        <v>344</v>
      </c>
      <c r="D336" s="239">
        <v>186165471</v>
      </c>
    </row>
    <row r="337" spans="2:4" s="85" customFormat="1" ht="12.75" customHeight="1" x14ac:dyDescent="0.2">
      <c r="B337" s="278"/>
      <c r="C337" s="361"/>
      <c r="D337" s="244"/>
    </row>
    <row r="338" spans="2:4" s="85" customFormat="1" ht="19.5" customHeight="1" x14ac:dyDescent="0.2">
      <c r="B338" s="279"/>
      <c r="C338" s="362" t="s">
        <v>345</v>
      </c>
      <c r="D338" s="245">
        <v>1008000000</v>
      </c>
    </row>
    <row r="339" spans="2:4" s="85" customFormat="1" ht="12.75" customHeight="1" x14ac:dyDescent="0.2">
      <c r="B339" s="80"/>
      <c r="C339" s="81"/>
      <c r="D339" s="246"/>
    </row>
    <row r="340" spans="2:4" ht="13.5" customHeight="1" x14ac:dyDescent="0.2">
      <c r="B340" s="80"/>
      <c r="C340" s="81"/>
    </row>
    <row r="341" spans="2:4" ht="13.5" customHeight="1" x14ac:dyDescent="0.2"/>
    <row r="342" spans="2:4" x14ac:dyDescent="0.2">
      <c r="B342" s="134" t="s">
        <v>384</v>
      </c>
      <c r="D342" s="134" t="s">
        <v>375</v>
      </c>
    </row>
    <row r="343" spans="2:4" x14ac:dyDescent="0.2">
      <c r="B343" s="119" t="s">
        <v>376</v>
      </c>
      <c r="D343" s="119" t="s">
        <v>377</v>
      </c>
    </row>
    <row r="344" spans="2:4" x14ac:dyDescent="0.2">
      <c r="B344" s="135" t="s">
        <v>385</v>
      </c>
      <c r="D344" s="135" t="s">
        <v>378</v>
      </c>
    </row>
    <row r="345" spans="2:4" x14ac:dyDescent="0.2">
      <c r="B345" s="135"/>
    </row>
    <row r="347" spans="2:4" x14ac:dyDescent="0.2">
      <c r="B347" s="77"/>
    </row>
  </sheetData>
  <mergeCells count="4">
    <mergeCell ref="B6:D6"/>
    <mergeCell ref="B7:D7"/>
    <mergeCell ref="B8:D8"/>
    <mergeCell ref="B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Modificación ultimo</vt:lpstr>
      <vt:lpstr>Presupuesto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Deysis Esther Matos Ferreras</dc:creator>
  <cp:lastModifiedBy>Deysis Esther Matos Ferreras</cp:lastModifiedBy>
  <cp:lastPrinted>2026-01-15T17:18:08Z</cp:lastPrinted>
  <dcterms:created xsi:type="dcterms:W3CDTF">2025-08-27T19:52:58Z</dcterms:created>
  <dcterms:modified xsi:type="dcterms:W3CDTF">2026-01-29T13:38:56Z</dcterms:modified>
</cp:coreProperties>
</file>