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ROVEEDORES 2024\03-MARZO 2024\"/>
    </mc:Choice>
  </mc:AlternateContent>
  <bookViews>
    <workbookView xWindow="0" yWindow="0" windowWidth="28800" windowHeight="12765"/>
  </bookViews>
  <sheets>
    <sheet name="PAGOS PROVEEDORES" sheetId="1" r:id="rId1"/>
    <sheet name="Hoja1" sheetId="2" r:id="rId2"/>
  </sheets>
  <definedNames>
    <definedName name="_xlnm.Print_Area" localSheetId="0">'PAGOS PROVEEDORES'!$A$1:$J$61</definedName>
    <definedName name="_xlnm.Print_Titles" localSheetId="0">'PAGOS PROVEEDORES'!$1:$11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2" l="1"/>
  <c r="C56" i="2"/>
  <c r="C54" i="2" l="1"/>
  <c r="B54" i="2"/>
  <c r="C22" i="2" l="1"/>
  <c r="B22" i="2"/>
  <c r="C44" i="2"/>
  <c r="B28" i="2"/>
  <c r="C28" i="2"/>
  <c r="C19" i="2"/>
  <c r="B19" i="2"/>
  <c r="B44" i="2" s="1"/>
  <c r="H42" i="1"/>
  <c r="F42" i="1"/>
  <c r="B42" i="2" l="1"/>
  <c r="C42" i="2" l="1"/>
  <c r="B31" i="2"/>
  <c r="C31" i="2"/>
  <c r="C64" i="2" l="1"/>
  <c r="D64" i="2" s="1"/>
  <c r="C63" i="2"/>
  <c r="D63" i="2" s="1"/>
  <c r="D62" i="2"/>
  <c r="D60" i="2"/>
  <c r="I42" i="1" l="1"/>
</calcChain>
</file>

<file path=xl/sharedStrings.xml><?xml version="1.0" encoding="utf-8"?>
<sst xmlns="http://schemas.openxmlformats.org/spreadsheetml/2006/main" count="200" uniqueCount="130">
  <si>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</si>
  <si>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</si>
  <si>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</si>
  <si>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</si>
  <si>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</si>
  <si>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</si>
  <si>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</si>
  <si>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</si>
  <si>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</si>
  <si>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</si>
  <si>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</si>
  <si>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</si>
  <si>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</si>
  <si>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</si>
  <si>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</si>
  <si>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</si>
  <si>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</si>
  <si>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</si>
  <si>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</si>
  <si>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</si>
  <si>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</si>
  <si>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</si>
  <si>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</si>
  <si>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CUENTAS POR PAGAR A PROVEEDORES AL 31 DE MARZO 2024</t>
  </si>
  <si>
    <t>WINDTELECOM, S.A.</t>
  </si>
  <si>
    <t>EDESUR DOMINICANA, S.A.</t>
  </si>
  <si>
    <t>HUMANO SEGUROS, S.A.</t>
  </si>
  <si>
    <t>DISTRIBUIDORA LAGARES, SRL.</t>
  </si>
  <si>
    <t>COMUNICACIONES Y REDES DE SANTO DOMINGO</t>
  </si>
  <si>
    <t>SALCEDO ASTACIO, SRL.</t>
  </si>
  <si>
    <t>INVERSIONES AZUL DEL ESTE</t>
  </si>
  <si>
    <t>BANDERAS GLOBAL HC, SRL.</t>
  </si>
  <si>
    <t>COMPAÑÍA DOMINICANA DE TELEFONOS. (FLOTA)</t>
  </si>
  <si>
    <t>COMPAÑÍA DOMINICANA DE TELEFONOS. (TABLETS)</t>
  </si>
  <si>
    <t>COMPAÑÍA DOMINICANA DE TELEFONOS. (FIJOS)</t>
  </si>
  <si>
    <t>EDENORTE DOMINICANAN, S.A.</t>
  </si>
  <si>
    <t>GTG INDUSTRIAL, SRL.</t>
  </si>
  <si>
    <t>DELTA COMERCIAL, S.A.</t>
  </si>
  <si>
    <t>SDQ TRAINING CENTER, SRL.</t>
  </si>
  <si>
    <t>CENTROXPERT STE, SRL.</t>
  </si>
  <si>
    <t>MAGNA MOTORS, S.A.</t>
  </si>
  <si>
    <t>HONORARIOS PROFESIONALES</t>
  </si>
  <si>
    <t>B1500000350</t>
  </si>
  <si>
    <t xml:space="preserve">SERVICIO TELEFONICO </t>
  </si>
  <si>
    <t>E450000036778</t>
  </si>
  <si>
    <t>E450000036797</t>
  </si>
  <si>
    <t>E450000037521</t>
  </si>
  <si>
    <t>FMP SERICE TECHNOLOGIS</t>
  </si>
  <si>
    <t>SERVICIO RENOVACION SISTEMA DE RR-HH NOMINA</t>
  </si>
  <si>
    <t>E450000000002</t>
  </si>
  <si>
    <t>SERVICIO DE HOSPEDAJE Y SALON DE HOTEL PARA MASTER EN DERECHO ELECTORAL</t>
  </si>
  <si>
    <t>B1500002322</t>
  </si>
  <si>
    <t xml:space="preserve">SERVICIO DE CONFECCION DE BANDERAS </t>
  </si>
  <si>
    <t>B1500001826</t>
  </si>
  <si>
    <t>NI-63</t>
  </si>
  <si>
    <t>REPRESENTANTES EN EL EXTRANJEROS</t>
  </si>
  <si>
    <t>ENMANUEL ZORRILLA LUGO  (ESPAÑA)</t>
  </si>
  <si>
    <t>E.U.A.</t>
  </si>
  <si>
    <t>MARIA J. DE LUNA</t>
  </si>
  <si>
    <t>ELISA MURRAY WALDRON</t>
  </si>
  <si>
    <t>RAFAEL V. ESPINAL SANTOS</t>
  </si>
  <si>
    <t>TASA--67</t>
  </si>
  <si>
    <t>TASA--59</t>
  </si>
  <si>
    <t>NI-62</t>
  </si>
  <si>
    <t>FMP SERVICE TECHNOLOGIS</t>
  </si>
  <si>
    <t>SERVICIO DE INTERNET</t>
  </si>
  <si>
    <t>B1500012485</t>
  </si>
  <si>
    <t>SERVICIO DE ENERGIA ELECTRICA</t>
  </si>
  <si>
    <t>B1500510657</t>
  </si>
  <si>
    <t>SERVICIO POLIZA DE SEGUROS</t>
  </si>
  <si>
    <t>B1500032118 B1500032117</t>
  </si>
  <si>
    <t>SERVICIO SEGURO INTERNACIONAL</t>
  </si>
  <si>
    <t>B1500031840</t>
  </si>
  <si>
    <t>SERVICIO DE MANTENIMIENTO PLANTA ELECTRICA</t>
  </si>
  <si>
    <t>B1500001221</t>
  </si>
  <si>
    <t>SERVICIO DE REPETIDORA CON FRECUENCIAS DE RADIO</t>
  </si>
  <si>
    <t>B1500000667 B1500000670</t>
  </si>
  <si>
    <t>ARIEL ENMANUEL MEJIA CASTILLO</t>
  </si>
  <si>
    <t>STX CIBAO CLEANING SOLUTIONS</t>
  </si>
  <si>
    <t>HKYODOM,SRL.</t>
  </si>
  <si>
    <t>ARZOBISPADO DE SANTO DOMINGO</t>
  </si>
  <si>
    <t>B1500003941</t>
  </si>
  <si>
    <t>ADQUISICION MATERIAL GASTABLE</t>
  </si>
  <si>
    <t>ADQUISICION MATERIAL GASTABLE DE LIMPIEZA</t>
  </si>
  <si>
    <t>B1500000017</t>
  </si>
  <si>
    <t>COMPRA ACTIVO FIJO</t>
  </si>
  <si>
    <t>B1500002821</t>
  </si>
  <si>
    <t>B1100000149</t>
  </si>
  <si>
    <t>ADQUISICION DE 5 INVITACIONES</t>
  </si>
  <si>
    <t>SERVICIO DE ALQUILE DE EQUIPO</t>
  </si>
  <si>
    <t>B1500000454 B1500000461</t>
  </si>
  <si>
    <t>SERVICIO DE IMÁGENES</t>
  </si>
  <si>
    <t>B1500000252</t>
  </si>
  <si>
    <t>SERVICIO DE MANTENIMIENTO Y REPARACIONES DE VEHICULOS</t>
  </si>
  <si>
    <t>B1500007300 B1500007360 B1500007361 B1500007366 B1500007370 B1500007371 B1500007414</t>
  </si>
  <si>
    <t>16/01/2024 01/02/2024 02/02/2024 13/02/2024</t>
  </si>
  <si>
    <t>B1500020063 B1500020075</t>
  </si>
  <si>
    <t>SERVICIO ENERGIA ELECTRICA SANTIAGO</t>
  </si>
  <si>
    <t>B1500396001 B1500402235 B1500408660 B1500414738</t>
  </si>
  <si>
    <t>30/11/2023 31/12/2023 31/01/2024 28/02/2024</t>
  </si>
  <si>
    <t>MARISOL TOBAR</t>
  </si>
  <si>
    <t>CARLOS ALBERTO SATURRIA</t>
  </si>
  <si>
    <t>INDUSTRIAL BANILEJAS</t>
  </si>
  <si>
    <t>B1100000152</t>
  </si>
  <si>
    <t>SUMINISTRO DE CAFÉ</t>
  </si>
  <si>
    <t>E450000002156</t>
  </si>
  <si>
    <t>INDUSTRIAL BANILEJAS,S.A.S.</t>
  </si>
  <si>
    <t>JUAN M. GARRIDO CAMPILLO</t>
  </si>
  <si>
    <t>SUPLENCIA</t>
  </si>
  <si>
    <t>SERVICIO PRESTADO MANEJO Y SUMINISTRO DE SONIDO</t>
  </si>
  <si>
    <t>B1100000150</t>
  </si>
  <si>
    <t>ACUERDOS INTERNACIONALES</t>
  </si>
  <si>
    <t>MARIA MERCEDES SERRANO PEREZ</t>
  </si>
  <si>
    <t>SUB-TOTAL</t>
  </si>
  <si>
    <t>TOTAL</t>
  </si>
  <si>
    <t>SUPLENCIA DE JUECES</t>
  </si>
  <si>
    <t>TOTAL CUADRO</t>
  </si>
  <si>
    <t xml:space="preserve"> TOTAL CUADRO DE RETENCIONES</t>
  </si>
  <si>
    <t>INSTITUTO POSTAL DOMINICANO</t>
  </si>
  <si>
    <t>SERVICIO ALQUILER DE PARQUEO</t>
  </si>
  <si>
    <t>B1500002292</t>
  </si>
  <si>
    <t>INSTITUTO POSTAS DOM.</t>
  </si>
  <si>
    <t>C&amp;E PRESUPUESTOS Y CONSTRUCCIONES</t>
  </si>
  <si>
    <t>20% ANTICIPO CONSTRUCCION DE EDIFICIO</t>
  </si>
  <si>
    <t>B1500000137</t>
  </si>
  <si>
    <t>CORALIA GRICEL MARTINEZ MEJIA</t>
  </si>
  <si>
    <t>B1100000153</t>
  </si>
  <si>
    <t>JOSE A. CABRERA JIMENEZ</t>
  </si>
  <si>
    <t>B1500000011 B1500000012 B1500000013</t>
  </si>
  <si>
    <t>COMPLETADO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</si>
</sst>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3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43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43" fontId="6" fillId="0" borderId="3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43" fontId="6" fillId="0" borderId="3" xfId="0" applyNumberFormat="1" applyFont="1" applyFill="1" applyBorder="1" applyAlignment="1">
      <alignment horizontal="left" vertical="center"/>
    </xf>
    <xf numFmtId="43" fontId="7" fillId="2" borderId="2" xfId="0" applyNumberFormat="1" applyFont="1" applyFill="1" applyBorder="1"/>
    <xf numFmtId="43" fontId="7" fillId="2" borderId="1" xfId="0" applyNumberFormat="1" applyFont="1" applyFill="1" applyBorder="1"/>
    <xf numFmtId="0" fontId="10" fillId="0" borderId="0" xfId="0" applyFont="1"/>
    <xf numFmtId="0" fontId="10" fillId="0" borderId="0" xfId="0" applyFont="1" applyBorder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3" fontId="0" fillId="0" borderId="0" xfId="0" applyNumberFormat="1"/>
    <xf numFmtId="14" fontId="0" fillId="0" borderId="0" xfId="3" applyNumberFormat="1" applyFont="1"/>
    <xf numFmtId="14" fontId="0" fillId="0" borderId="0" xfId="0" applyNumberFormat="1"/>
    <xf numFmtId="0" fontId="12" fillId="0" borderId="0" xfId="0" applyFont="1"/>
    <xf numFmtId="9" fontId="0" fillId="0" borderId="0" xfId="3" applyNumberFormat="1" applyFont="1"/>
    <xf numFmtId="43" fontId="12" fillId="0" borderId="0" xfId="3" applyFont="1"/>
    <xf numFmtId="0" fontId="12" fillId="0" borderId="5" xfId="0" applyFont="1" applyBorder="1"/>
    <xf numFmtId="43" fontId="12" fillId="0" borderId="6" xfId="3" applyFont="1" applyBorder="1"/>
    <xf numFmtId="43" fontId="12" fillId="0" borderId="7" xfId="3" applyFont="1" applyBorder="1"/>
    <xf numFmtId="0" fontId="13" fillId="0" borderId="0" xfId="0" applyFont="1"/>
    <xf numFmtId="0" fontId="12" fillId="0" borderId="0" xfId="0" applyFont="1" applyBorder="1"/>
    <xf numFmtId="43" fontId="12" fillId="0" borderId="0" xfId="3" applyFont="1" applyBorder="1"/>
    <xf numFmtId="0" fontId="13" fillId="0" borderId="5" xfId="0" applyFont="1" applyFill="1" applyBorder="1"/>
    <xf numFmtId="43" fontId="13" fillId="0" borderId="6" xfId="3" applyFont="1" applyBorder="1"/>
    <xf numFmtId="43" fontId="13" fillId="0" borderId="7" xfId="3" applyFont="1" applyBorder="1"/>
    <xf numFmtId="0" fontId="9" fillId="0" borderId="0" xfId="0" applyNumberFormat="1" applyFont="1" applyFill="1" applyBorder="1" applyAlignment="1">
      <alignment horizontal="left" vertical="center"/>
    </xf>
    <xf numFmtId="0" fontId="0" fillId="0" borderId="0" xfId="0" applyFont="1"/>
    <xf numFmtId="43" fontId="0" fillId="0" borderId="0" xfId="0" applyNumberFormat="1" applyFont="1"/>
    <xf numFmtId="43" fontId="12" fillId="0" borderId="5" xfId="3" applyFont="1" applyBorder="1"/>
    <xf numFmtId="43" fontId="13" fillId="0" borderId="5" xfId="3" applyFont="1" applyBorder="1"/>
    <xf numFmtId="43" fontId="13" fillId="0" borderId="0" xfId="3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2" borderId="1" xfId="0" applyFont="1" applyFill="1" applyBorder="1" applyAlignment="1">
      <alignment horizontal="right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0</xdr:row>
      <xdr:rowOff>0</xdr:rowOff>
    </xdr:from>
    <xdr:to>
      <xdr:col>4</xdr:col>
      <xdr:colOff>180976</xdr:colOff>
      <xdr:row>4</xdr:row>
      <xdr:rowOff>13342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1" y="0"/>
          <a:ext cx="1943100" cy="1346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abSelected="1" topLeftCell="B33" zoomScaleNormal="100" zoomScaleSheetLayoutView="50" workbookViewId="0">
      <selection activeCell="B16" sqref="B16"/>
    </sheetView>
  </sheetViews>
  <sheetFormatPr baseColWidth="10" defaultRowHeight="26.25" x14ac:dyDescent="0.4"/>
  <cols>
    <col min="1" max="1" width="11.5703125" style="2" bestFit="1" customWidth="1"/>
    <col min="2" max="2" width="69.5703125" style="2" customWidth="1"/>
    <col min="3" max="3" width="66.85546875" style="2" customWidth="1"/>
    <col min="4" max="4" width="33.28515625" style="2" customWidth="1"/>
    <col min="5" max="5" width="24.42578125" style="2" customWidth="1"/>
    <col min="6" max="6" width="30.140625" style="2" customWidth="1"/>
    <col min="7" max="7" width="21.42578125" style="2" customWidth="1"/>
    <col min="8" max="8" width="29.7109375" style="2" customWidth="1"/>
    <col min="9" max="9" width="18.85546875" style="2" customWidth="1"/>
    <col min="10" max="10" width="36.42578125" style="2" customWidth="1"/>
    <col min="11" max="11" width="25.28515625" style="2" bestFit="1" customWidth="1"/>
    <col min="12" max="12" width="14.5703125" style="2" bestFit="1" customWidth="1"/>
    <col min="13" max="16384" width="11.42578125" style="2"/>
  </cols>
  <sheetData>
    <row r="1" spans="1:12" x14ac:dyDescent="0.4">
      <c r="B1" s="3"/>
      <c r="C1" s="3"/>
      <c r="D1" s="3"/>
      <c r="E1" s="3"/>
      <c r="F1" s="3"/>
      <c r="G1" s="3"/>
      <c r="H1" s="3"/>
      <c r="I1" s="3"/>
      <c r="J1" s="3"/>
    </row>
    <row r="2" spans="1:12" x14ac:dyDescent="0.4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x14ac:dyDescent="0.4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x14ac:dyDescent="0.4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 x14ac:dyDescent="0.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2" x14ac:dyDescent="0.4">
      <c r="A6" s="58" t="s">
        <v>11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x14ac:dyDescent="0.4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</row>
    <row r="8" spans="1:12" x14ac:dyDescent="0.4">
      <c r="A8" s="58" t="s">
        <v>23</v>
      </c>
      <c r="B8" s="58"/>
      <c r="C8" s="58"/>
      <c r="D8" s="58"/>
      <c r="E8" s="58"/>
      <c r="F8" s="58"/>
      <c r="G8" s="58"/>
      <c r="H8" s="58"/>
      <c r="I8" s="58"/>
      <c r="J8" s="58"/>
    </row>
    <row r="9" spans="1:12" x14ac:dyDescent="0.4">
      <c r="A9" s="58" t="s">
        <v>0</v>
      </c>
      <c r="B9" s="58"/>
      <c r="C9" s="58"/>
      <c r="D9" s="58"/>
      <c r="E9" s="58"/>
      <c r="F9" s="58"/>
      <c r="G9" s="58"/>
      <c r="H9" s="58"/>
      <c r="I9" s="58"/>
      <c r="J9" s="58"/>
    </row>
    <row r="10" spans="1:12" ht="27" thickBot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84.75" customHeight="1" thickBot="1" x14ac:dyDescent="0.45">
      <c r="A11" s="5" t="s">
        <v>17</v>
      </c>
      <c r="B11" s="5" t="s">
        <v>1</v>
      </c>
      <c r="C11" s="5" t="s">
        <v>2</v>
      </c>
      <c r="D11" s="6" t="s">
        <v>3</v>
      </c>
      <c r="E11" s="6" t="s">
        <v>4</v>
      </c>
      <c r="F11" s="6" t="s">
        <v>5</v>
      </c>
      <c r="G11" s="6" t="s">
        <v>22</v>
      </c>
      <c r="H11" s="6" t="s">
        <v>6</v>
      </c>
      <c r="I11" s="6" t="s">
        <v>7</v>
      </c>
      <c r="J11" s="6" t="s">
        <v>15</v>
      </c>
      <c r="L11" s="7"/>
    </row>
    <row r="12" spans="1:12" s="18" customFormat="1" ht="48.75" customHeight="1" thickBot="1" x14ac:dyDescent="0.45">
      <c r="A12" s="8">
        <v>1</v>
      </c>
      <c r="B12" s="8" t="s">
        <v>24</v>
      </c>
      <c r="C12" s="9" t="s">
        <v>65</v>
      </c>
      <c r="D12" s="10" t="s">
        <v>66</v>
      </c>
      <c r="E12" s="11">
        <v>45348</v>
      </c>
      <c r="F12" s="12">
        <v>175140.72</v>
      </c>
      <c r="G12" s="13">
        <v>45355</v>
      </c>
      <c r="H12" s="14">
        <v>168404.54</v>
      </c>
      <c r="I12" s="14"/>
      <c r="J12" s="15" t="s">
        <v>129</v>
      </c>
      <c r="K12" s="16"/>
      <c r="L12" s="17"/>
    </row>
    <row r="13" spans="1:12" ht="71.25" customHeight="1" thickBot="1" x14ac:dyDescent="0.45">
      <c r="A13" s="19">
        <v>2</v>
      </c>
      <c r="B13" s="8" t="s">
        <v>25</v>
      </c>
      <c r="C13" s="20" t="s">
        <v>67</v>
      </c>
      <c r="D13" s="21" t="s">
        <v>68</v>
      </c>
      <c r="E13" s="22">
        <v>45350</v>
      </c>
      <c r="F13" s="12">
        <v>419653.72</v>
      </c>
      <c r="G13" s="13">
        <v>45356</v>
      </c>
      <c r="H13" s="12">
        <v>398671.03</v>
      </c>
      <c r="I13" s="12"/>
      <c r="J13" s="15" t="s">
        <v>129</v>
      </c>
      <c r="K13" s="16"/>
      <c r="L13" s="7"/>
    </row>
    <row r="14" spans="1:12" ht="74.25" customHeight="1" thickBot="1" x14ac:dyDescent="0.45">
      <c r="A14" s="19">
        <v>3</v>
      </c>
      <c r="B14" s="8" t="s">
        <v>26</v>
      </c>
      <c r="C14" s="20" t="s">
        <v>69</v>
      </c>
      <c r="D14" s="21" t="s">
        <v>70</v>
      </c>
      <c r="E14" s="22">
        <v>45351</v>
      </c>
      <c r="F14" s="12">
        <v>3532787.28</v>
      </c>
      <c r="G14" s="13">
        <v>45357</v>
      </c>
      <c r="H14" s="12">
        <v>3356147.92</v>
      </c>
      <c r="I14" s="12"/>
      <c r="J14" s="15" t="s">
        <v>129</v>
      </c>
      <c r="K14" s="16"/>
      <c r="L14" s="7"/>
    </row>
    <row r="15" spans="1:12" ht="70.5" customHeight="1" thickBot="1" x14ac:dyDescent="0.45">
      <c r="A15" s="19">
        <v>4</v>
      </c>
      <c r="B15" s="8" t="s">
        <v>26</v>
      </c>
      <c r="C15" s="20" t="s">
        <v>71</v>
      </c>
      <c r="D15" s="21" t="s">
        <v>72</v>
      </c>
      <c r="E15" s="22">
        <v>45351</v>
      </c>
      <c r="F15" s="12">
        <v>3454450.55</v>
      </c>
      <c r="G15" s="13">
        <v>45357</v>
      </c>
      <c r="H15" s="12">
        <v>3281728.03</v>
      </c>
      <c r="I15" s="12"/>
      <c r="J15" s="15" t="s">
        <v>129</v>
      </c>
      <c r="K15" s="16"/>
      <c r="L15" s="7"/>
    </row>
    <row r="16" spans="1:12" s="18" customFormat="1" ht="63" customHeight="1" thickBot="1" x14ac:dyDescent="0.45">
      <c r="A16" s="19">
        <v>5</v>
      </c>
      <c r="B16" s="8" t="s">
        <v>27</v>
      </c>
      <c r="C16" s="9" t="s">
        <v>73</v>
      </c>
      <c r="D16" s="10" t="s">
        <v>74</v>
      </c>
      <c r="E16" s="11">
        <v>45350</v>
      </c>
      <c r="F16" s="12">
        <v>5310</v>
      </c>
      <c r="G16" s="13">
        <v>45357</v>
      </c>
      <c r="H16" s="14">
        <v>5085</v>
      </c>
      <c r="I16" s="14"/>
      <c r="J16" s="15" t="s">
        <v>129</v>
      </c>
      <c r="K16" s="16"/>
      <c r="L16" s="17"/>
    </row>
    <row r="17" spans="1:12" ht="75" customHeight="1" thickBot="1" x14ac:dyDescent="0.45">
      <c r="A17" s="8">
        <v>6</v>
      </c>
      <c r="B17" s="8" t="s">
        <v>28</v>
      </c>
      <c r="C17" s="20" t="s">
        <v>75</v>
      </c>
      <c r="D17" s="21" t="s">
        <v>76</v>
      </c>
      <c r="E17" s="22">
        <v>45296</v>
      </c>
      <c r="F17" s="12">
        <v>29500</v>
      </c>
      <c r="G17" s="13">
        <v>45359</v>
      </c>
      <c r="H17" s="12">
        <v>28250</v>
      </c>
      <c r="I17" s="12"/>
      <c r="J17" s="15" t="s">
        <v>129</v>
      </c>
      <c r="K17" s="16"/>
      <c r="L17" s="7"/>
    </row>
    <row r="18" spans="1:12" ht="49.5" customHeight="1" thickBot="1" x14ac:dyDescent="0.45">
      <c r="A18" s="19">
        <v>7</v>
      </c>
      <c r="B18" s="8" t="s">
        <v>29</v>
      </c>
      <c r="C18" s="9" t="s">
        <v>41</v>
      </c>
      <c r="D18" s="21" t="s">
        <v>42</v>
      </c>
      <c r="E18" s="22">
        <v>45352</v>
      </c>
      <c r="F18" s="12">
        <v>413000</v>
      </c>
      <c r="G18" s="13">
        <v>45362</v>
      </c>
      <c r="H18" s="12">
        <v>376600</v>
      </c>
      <c r="I18" s="12"/>
      <c r="J18" s="15" t="s">
        <v>129</v>
      </c>
      <c r="K18" s="16"/>
      <c r="L18" s="7"/>
    </row>
    <row r="19" spans="1:12" ht="83.25" customHeight="1" thickBot="1" x14ac:dyDescent="0.45">
      <c r="A19" s="19">
        <v>8</v>
      </c>
      <c r="B19" s="8" t="s">
        <v>30</v>
      </c>
      <c r="C19" s="20" t="s">
        <v>50</v>
      </c>
      <c r="D19" s="21" t="s">
        <v>51</v>
      </c>
      <c r="E19" s="22">
        <v>45334</v>
      </c>
      <c r="F19" s="12">
        <v>281440.86</v>
      </c>
      <c r="G19" s="13">
        <v>45362</v>
      </c>
      <c r="H19" s="23">
        <v>258123.67</v>
      </c>
      <c r="I19" s="12"/>
      <c r="J19" s="15" t="s">
        <v>129</v>
      </c>
      <c r="K19" s="16"/>
      <c r="L19" s="7"/>
    </row>
    <row r="20" spans="1:12" ht="64.5" customHeight="1" thickBot="1" x14ac:dyDescent="0.45">
      <c r="A20" s="19">
        <v>9</v>
      </c>
      <c r="B20" s="8" t="s">
        <v>31</v>
      </c>
      <c r="C20" s="20" t="s">
        <v>52</v>
      </c>
      <c r="D20" s="21" t="s">
        <v>53</v>
      </c>
      <c r="E20" s="22">
        <v>45337</v>
      </c>
      <c r="F20" s="23">
        <v>169212</v>
      </c>
      <c r="G20" s="24">
        <v>45362</v>
      </c>
      <c r="H20" s="23">
        <v>169212</v>
      </c>
      <c r="I20" s="12"/>
      <c r="J20" s="15" t="s">
        <v>129</v>
      </c>
      <c r="K20" s="16"/>
      <c r="L20" s="7"/>
    </row>
    <row r="21" spans="1:12" ht="77.25" customHeight="1" thickBot="1" x14ac:dyDescent="0.45">
      <c r="A21" s="19">
        <v>10</v>
      </c>
      <c r="B21" s="8" t="s">
        <v>32</v>
      </c>
      <c r="C21" s="20" t="s">
        <v>43</v>
      </c>
      <c r="D21" s="21" t="s">
        <v>44</v>
      </c>
      <c r="E21" s="22">
        <v>45350</v>
      </c>
      <c r="F21" s="23">
        <v>231015.1</v>
      </c>
      <c r="G21" s="24">
        <v>45364</v>
      </c>
      <c r="H21" s="25">
        <v>231015.1</v>
      </c>
      <c r="I21" s="12"/>
      <c r="J21" s="15" t="s">
        <v>129</v>
      </c>
      <c r="K21" s="16"/>
      <c r="L21" s="7"/>
    </row>
    <row r="22" spans="1:12" s="18" customFormat="1" ht="75.75" customHeight="1" thickBot="1" x14ac:dyDescent="0.45">
      <c r="A22" s="8">
        <v>11</v>
      </c>
      <c r="B22" s="8" t="s">
        <v>33</v>
      </c>
      <c r="C22" s="9" t="s">
        <v>43</v>
      </c>
      <c r="D22" s="10" t="s">
        <v>46</v>
      </c>
      <c r="E22" s="11">
        <v>45350</v>
      </c>
      <c r="F22" s="25">
        <v>16328</v>
      </c>
      <c r="G22" s="24">
        <v>45364</v>
      </c>
      <c r="H22" s="25">
        <v>16328</v>
      </c>
      <c r="I22" s="14"/>
      <c r="J22" s="15" t="s">
        <v>129</v>
      </c>
      <c r="K22" s="16"/>
      <c r="L22" s="17"/>
    </row>
    <row r="23" spans="1:12" ht="72.75" customHeight="1" thickBot="1" x14ac:dyDescent="0.45">
      <c r="A23" s="19">
        <v>12</v>
      </c>
      <c r="B23" s="8" t="s">
        <v>34</v>
      </c>
      <c r="C23" s="9" t="s">
        <v>43</v>
      </c>
      <c r="D23" s="10" t="s">
        <v>45</v>
      </c>
      <c r="E23" s="11">
        <v>45350</v>
      </c>
      <c r="F23" s="25">
        <v>215639.31</v>
      </c>
      <c r="G23" s="13">
        <v>45364</v>
      </c>
      <c r="H23" s="25">
        <v>215639.31</v>
      </c>
      <c r="I23" s="12"/>
      <c r="J23" s="15" t="s">
        <v>129</v>
      </c>
      <c r="K23" s="16"/>
      <c r="L23" s="7"/>
    </row>
    <row r="24" spans="1:12" s="18" customFormat="1" ht="102.75" customHeight="1" thickBot="1" x14ac:dyDescent="0.45">
      <c r="A24" s="19">
        <v>13</v>
      </c>
      <c r="B24" s="8" t="s">
        <v>35</v>
      </c>
      <c r="C24" s="9" t="s">
        <v>97</v>
      </c>
      <c r="D24" s="10" t="s">
        <v>98</v>
      </c>
      <c r="E24" s="11" t="s">
        <v>99</v>
      </c>
      <c r="F24" s="25">
        <v>3926.83</v>
      </c>
      <c r="G24" s="13">
        <v>45364</v>
      </c>
      <c r="H24" s="25">
        <v>3730.49</v>
      </c>
      <c r="I24" s="14"/>
      <c r="J24" s="15" t="s">
        <v>129</v>
      </c>
      <c r="K24" s="16"/>
      <c r="L24" s="17"/>
    </row>
    <row r="25" spans="1:12" s="18" customFormat="1" ht="69.75" customHeight="1" thickBot="1" x14ac:dyDescent="0.45">
      <c r="A25" s="19">
        <v>14</v>
      </c>
      <c r="B25" s="8" t="s">
        <v>64</v>
      </c>
      <c r="C25" s="9" t="s">
        <v>48</v>
      </c>
      <c r="D25" s="10" t="s">
        <v>49</v>
      </c>
      <c r="E25" s="11">
        <v>45338</v>
      </c>
      <c r="F25" s="25">
        <v>990935</v>
      </c>
      <c r="G25" s="13">
        <v>45364</v>
      </c>
      <c r="H25" s="25">
        <v>990935</v>
      </c>
      <c r="I25" s="14"/>
      <c r="J25" s="15" t="s">
        <v>129</v>
      </c>
      <c r="K25" s="16"/>
      <c r="L25" s="17"/>
    </row>
    <row r="26" spans="1:12" s="18" customFormat="1" ht="65.25" customHeight="1" thickBot="1" x14ac:dyDescent="0.45">
      <c r="A26" s="19">
        <v>15</v>
      </c>
      <c r="B26" s="8" t="s">
        <v>36</v>
      </c>
      <c r="C26" s="9" t="s">
        <v>82</v>
      </c>
      <c r="D26" s="10" t="s">
        <v>81</v>
      </c>
      <c r="E26" s="11">
        <v>45330</v>
      </c>
      <c r="F26" s="25">
        <v>71950.5</v>
      </c>
      <c r="G26" s="13">
        <v>45364</v>
      </c>
      <c r="H26" s="25">
        <v>68901.75</v>
      </c>
      <c r="I26" s="14"/>
      <c r="J26" s="15" t="s">
        <v>129</v>
      </c>
      <c r="K26" s="16"/>
      <c r="L26" s="17"/>
    </row>
    <row r="27" spans="1:12" s="18" customFormat="1" ht="61.5" customHeight="1" thickBot="1" x14ac:dyDescent="0.45">
      <c r="A27" s="8">
        <v>16</v>
      </c>
      <c r="B27" s="8" t="s">
        <v>37</v>
      </c>
      <c r="C27" s="9" t="s">
        <v>93</v>
      </c>
      <c r="D27" s="10" t="s">
        <v>96</v>
      </c>
      <c r="E27" s="11">
        <v>45339</v>
      </c>
      <c r="F27" s="25">
        <v>38023.1</v>
      </c>
      <c r="G27" s="13">
        <v>45366</v>
      </c>
      <c r="H27" s="25">
        <v>36411.96</v>
      </c>
      <c r="I27" s="14"/>
      <c r="J27" s="15" t="s">
        <v>129</v>
      </c>
      <c r="K27" s="16"/>
      <c r="L27" s="17"/>
    </row>
    <row r="28" spans="1:12" s="18" customFormat="1" ht="66" customHeight="1" thickBot="1" x14ac:dyDescent="0.45">
      <c r="A28" s="19">
        <v>17</v>
      </c>
      <c r="B28" s="8" t="s">
        <v>38</v>
      </c>
      <c r="C28" s="9" t="s">
        <v>91</v>
      </c>
      <c r="D28" s="10" t="s">
        <v>92</v>
      </c>
      <c r="E28" s="11">
        <v>45317</v>
      </c>
      <c r="F28" s="25">
        <v>39900</v>
      </c>
      <c r="G28" s="13">
        <v>45366</v>
      </c>
      <c r="H28" s="25">
        <v>37905</v>
      </c>
      <c r="I28" s="14"/>
      <c r="J28" s="15" t="s">
        <v>129</v>
      </c>
      <c r="K28" s="16"/>
      <c r="L28" s="17"/>
    </row>
    <row r="29" spans="1:12" s="18" customFormat="1" ht="59.25" customHeight="1" thickBot="1" x14ac:dyDescent="0.45">
      <c r="A29" s="19">
        <v>18</v>
      </c>
      <c r="B29" s="8" t="s">
        <v>39</v>
      </c>
      <c r="C29" s="9" t="s">
        <v>85</v>
      </c>
      <c r="D29" s="10" t="s">
        <v>86</v>
      </c>
      <c r="E29" s="11">
        <v>45330</v>
      </c>
      <c r="F29" s="25">
        <v>76205.62</v>
      </c>
      <c r="G29" s="13">
        <v>45366</v>
      </c>
      <c r="H29" s="25">
        <v>72976.56</v>
      </c>
      <c r="I29" s="14"/>
      <c r="J29" s="15" t="s">
        <v>129</v>
      </c>
      <c r="K29" s="16"/>
      <c r="L29" s="17"/>
    </row>
    <row r="30" spans="1:12" s="18" customFormat="1" ht="195" customHeight="1" thickBot="1" x14ac:dyDescent="0.45">
      <c r="A30" s="19">
        <v>19</v>
      </c>
      <c r="B30" s="8" t="s">
        <v>40</v>
      </c>
      <c r="C30" s="9" t="s">
        <v>93</v>
      </c>
      <c r="D30" s="10" t="s">
        <v>94</v>
      </c>
      <c r="E30" s="11" t="s">
        <v>95</v>
      </c>
      <c r="F30" s="25">
        <v>42438.36</v>
      </c>
      <c r="G30" s="13">
        <v>45366</v>
      </c>
      <c r="H30" s="25">
        <v>40640.129999999997</v>
      </c>
      <c r="I30" s="14"/>
      <c r="J30" s="15" t="s">
        <v>129</v>
      </c>
      <c r="K30" s="16"/>
      <c r="L30" s="17"/>
    </row>
    <row r="31" spans="1:12" s="18" customFormat="1" ht="63.75" customHeight="1" thickBot="1" x14ac:dyDescent="0.45">
      <c r="A31" s="19">
        <v>20</v>
      </c>
      <c r="B31" s="8" t="s">
        <v>77</v>
      </c>
      <c r="C31" s="9" t="s">
        <v>41</v>
      </c>
      <c r="D31" s="10" t="s">
        <v>87</v>
      </c>
      <c r="E31" s="11">
        <v>45363</v>
      </c>
      <c r="F31" s="25">
        <v>3000</v>
      </c>
      <c r="G31" s="13">
        <v>45369</v>
      </c>
      <c r="H31" s="25">
        <v>2700</v>
      </c>
      <c r="I31" s="14"/>
      <c r="J31" s="15" t="s">
        <v>129</v>
      </c>
      <c r="K31" s="16"/>
      <c r="L31" s="17"/>
    </row>
    <row r="32" spans="1:12" s="18" customFormat="1" ht="71.25" customHeight="1" thickBot="1" x14ac:dyDescent="0.45">
      <c r="A32" s="8">
        <v>21</v>
      </c>
      <c r="B32" s="8" t="s">
        <v>78</v>
      </c>
      <c r="C32" s="9" t="s">
        <v>83</v>
      </c>
      <c r="D32" s="10" t="s">
        <v>84</v>
      </c>
      <c r="E32" s="11">
        <v>45329</v>
      </c>
      <c r="F32" s="25">
        <v>30887.68</v>
      </c>
      <c r="G32" s="13">
        <v>45369</v>
      </c>
      <c r="H32" s="25">
        <v>29578.880000000001</v>
      </c>
      <c r="I32" s="14"/>
      <c r="J32" s="15" t="s">
        <v>129</v>
      </c>
      <c r="K32" s="16"/>
      <c r="L32" s="17"/>
    </row>
    <row r="33" spans="1:12" s="18" customFormat="1" ht="57.75" customHeight="1" thickBot="1" x14ac:dyDescent="0.45">
      <c r="A33" s="19">
        <v>22</v>
      </c>
      <c r="B33" s="8" t="s">
        <v>79</v>
      </c>
      <c r="C33" s="9" t="s">
        <v>89</v>
      </c>
      <c r="D33" s="10" t="s">
        <v>90</v>
      </c>
      <c r="E33" s="11">
        <v>45301</v>
      </c>
      <c r="F33" s="25">
        <v>60911.99</v>
      </c>
      <c r="G33" s="13">
        <v>45369</v>
      </c>
      <c r="H33" s="25">
        <v>55543.48</v>
      </c>
      <c r="I33" s="14"/>
      <c r="J33" s="15" t="s">
        <v>129</v>
      </c>
      <c r="K33" s="16"/>
      <c r="L33" s="17"/>
    </row>
    <row r="34" spans="1:12" s="18" customFormat="1" ht="78.75" customHeight="1" thickBot="1" x14ac:dyDescent="0.45">
      <c r="A34" s="19">
        <v>23</v>
      </c>
      <c r="B34" s="8" t="s">
        <v>80</v>
      </c>
      <c r="C34" s="9" t="s">
        <v>88</v>
      </c>
      <c r="D34" s="10"/>
      <c r="E34" s="11">
        <v>45372</v>
      </c>
      <c r="F34" s="25">
        <v>40000</v>
      </c>
      <c r="G34" s="13">
        <v>45369</v>
      </c>
      <c r="H34" s="25">
        <v>40000</v>
      </c>
      <c r="I34" s="14"/>
      <c r="J34" s="15" t="s">
        <v>129</v>
      </c>
      <c r="K34" s="16"/>
      <c r="L34" s="17"/>
    </row>
    <row r="35" spans="1:12" s="18" customFormat="1" ht="58.5" customHeight="1" thickBot="1" x14ac:dyDescent="0.45">
      <c r="A35" s="19">
        <v>24</v>
      </c>
      <c r="B35" s="8" t="s">
        <v>100</v>
      </c>
      <c r="C35" s="9" t="s">
        <v>41</v>
      </c>
      <c r="D35" s="10" t="s">
        <v>103</v>
      </c>
      <c r="E35" s="11">
        <v>45371</v>
      </c>
      <c r="F35" s="25">
        <v>50000</v>
      </c>
      <c r="G35" s="13">
        <v>45371</v>
      </c>
      <c r="H35" s="25">
        <v>45000</v>
      </c>
      <c r="I35" s="14"/>
      <c r="J35" s="15" t="s">
        <v>129</v>
      </c>
      <c r="K35" s="16"/>
      <c r="L35" s="17"/>
    </row>
    <row r="36" spans="1:12" s="18" customFormat="1" ht="72" customHeight="1" thickBot="1" x14ac:dyDescent="0.45">
      <c r="A36" s="19">
        <v>25</v>
      </c>
      <c r="B36" s="8" t="s">
        <v>101</v>
      </c>
      <c r="C36" s="9" t="s">
        <v>109</v>
      </c>
      <c r="D36" s="10" t="s">
        <v>110</v>
      </c>
      <c r="E36" s="11">
        <v>45370</v>
      </c>
      <c r="F36" s="25">
        <v>8000</v>
      </c>
      <c r="G36" s="13">
        <v>45378</v>
      </c>
      <c r="H36" s="25">
        <v>7840</v>
      </c>
      <c r="I36" s="14"/>
      <c r="J36" s="15" t="s">
        <v>129</v>
      </c>
      <c r="K36" s="16"/>
      <c r="L36" s="17"/>
    </row>
    <row r="37" spans="1:12" s="18" customFormat="1" ht="59.25" customHeight="1" thickBot="1" x14ac:dyDescent="0.45">
      <c r="A37" s="8">
        <v>26</v>
      </c>
      <c r="B37" s="8" t="s">
        <v>106</v>
      </c>
      <c r="C37" s="9" t="s">
        <v>104</v>
      </c>
      <c r="D37" s="10" t="s">
        <v>105</v>
      </c>
      <c r="E37" s="11">
        <v>45328</v>
      </c>
      <c r="F37" s="25">
        <v>70500.39</v>
      </c>
      <c r="G37" s="13">
        <v>44992</v>
      </c>
      <c r="H37" s="25">
        <v>70500.39</v>
      </c>
      <c r="I37" s="14"/>
      <c r="J37" s="15" t="s">
        <v>129</v>
      </c>
      <c r="K37" s="16"/>
      <c r="L37" s="17"/>
    </row>
    <row r="38" spans="1:12" s="18" customFormat="1" ht="64.5" customHeight="1" thickBot="1" x14ac:dyDescent="0.45">
      <c r="A38" s="19">
        <v>27</v>
      </c>
      <c r="B38" s="8" t="s">
        <v>118</v>
      </c>
      <c r="C38" s="9" t="s">
        <v>119</v>
      </c>
      <c r="D38" s="10" t="s">
        <v>120</v>
      </c>
      <c r="E38" s="11">
        <v>45352</v>
      </c>
      <c r="F38" s="25">
        <v>30000</v>
      </c>
      <c r="G38" s="13">
        <v>45382</v>
      </c>
      <c r="H38" s="25">
        <v>30000</v>
      </c>
      <c r="I38" s="14"/>
      <c r="J38" s="15" t="s">
        <v>129</v>
      </c>
      <c r="K38" s="16"/>
      <c r="L38" s="17"/>
    </row>
    <row r="39" spans="1:12" s="18" customFormat="1" ht="83.25" customHeight="1" thickBot="1" x14ac:dyDescent="0.45">
      <c r="A39" s="19">
        <v>28</v>
      </c>
      <c r="B39" s="8" t="s">
        <v>122</v>
      </c>
      <c r="C39" s="9" t="s">
        <v>123</v>
      </c>
      <c r="D39" s="10" t="s">
        <v>124</v>
      </c>
      <c r="E39" s="11">
        <v>45356</v>
      </c>
      <c r="F39" s="25">
        <v>66232325.549999997</v>
      </c>
      <c r="G39" s="13">
        <v>45364</v>
      </c>
      <c r="H39" s="25">
        <v>64708821.689999998</v>
      </c>
      <c r="I39" s="25"/>
      <c r="J39" s="15" t="s">
        <v>129</v>
      </c>
      <c r="K39" s="49"/>
      <c r="L39" s="17"/>
    </row>
    <row r="40" spans="1:12" s="18" customFormat="1" ht="58.5" customHeight="1" thickBot="1" x14ac:dyDescent="0.45">
      <c r="A40" s="19">
        <v>29</v>
      </c>
      <c r="B40" s="8" t="s">
        <v>125</v>
      </c>
      <c r="C40" s="9" t="s">
        <v>41</v>
      </c>
      <c r="D40" s="10" t="s">
        <v>126</v>
      </c>
      <c r="E40" s="11">
        <v>45371</v>
      </c>
      <c r="F40" s="25">
        <v>68970</v>
      </c>
      <c r="G40" s="13">
        <v>45371</v>
      </c>
      <c r="H40" s="25">
        <v>52604.24</v>
      </c>
      <c r="I40" s="25"/>
      <c r="J40" s="15" t="s">
        <v>129</v>
      </c>
      <c r="K40" s="49"/>
      <c r="L40" s="17"/>
    </row>
    <row r="41" spans="1:12" s="18" customFormat="1" ht="84" customHeight="1" thickBot="1" x14ac:dyDescent="0.45">
      <c r="A41" s="19">
        <v>30</v>
      </c>
      <c r="B41" s="8" t="s">
        <v>127</v>
      </c>
      <c r="C41" s="9" t="s">
        <v>41</v>
      </c>
      <c r="D41" s="10" t="s">
        <v>128</v>
      </c>
      <c r="E41" s="11">
        <v>45348</v>
      </c>
      <c r="F41" s="25">
        <v>267466.67</v>
      </c>
      <c r="G41" s="13">
        <v>45378</v>
      </c>
      <c r="H41" s="25">
        <v>204000</v>
      </c>
      <c r="I41" s="25"/>
      <c r="J41" s="15" t="s">
        <v>129</v>
      </c>
      <c r="K41" s="49"/>
      <c r="L41" s="17"/>
    </row>
    <row r="42" spans="1:12" s="28" customFormat="1" ht="27" thickBot="1" x14ac:dyDescent="0.45">
      <c r="A42" s="62" t="s">
        <v>8</v>
      </c>
      <c r="B42" s="62"/>
      <c r="C42" s="62"/>
      <c r="D42" s="62"/>
      <c r="E42" s="62"/>
      <c r="F42" s="26">
        <f>SUM(F12:F41)</f>
        <v>77068919.230000004</v>
      </c>
      <c r="G42" s="27"/>
      <c r="H42" s="26">
        <f>SUM(H12:H41)</f>
        <v>75003294.170000002</v>
      </c>
      <c r="I42" s="26">
        <f>SUM(I12:I38)</f>
        <v>0</v>
      </c>
      <c r="J42" s="27"/>
      <c r="L42" s="29"/>
    </row>
    <row r="43" spans="1:12" x14ac:dyDescent="0.4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2" x14ac:dyDescent="0.4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2" x14ac:dyDescent="0.4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2" x14ac:dyDescent="0.4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2" x14ac:dyDescent="0.4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2" x14ac:dyDescent="0.4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4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4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4">
      <c r="A51" s="4"/>
      <c r="B51" s="4"/>
      <c r="C51" s="4"/>
      <c r="D51" s="30"/>
      <c r="E51" s="30"/>
      <c r="F51" s="30"/>
      <c r="G51" s="30"/>
      <c r="H51" s="4"/>
      <c r="I51" s="4"/>
      <c r="J51" s="4"/>
    </row>
    <row r="52" spans="1:10" x14ac:dyDescent="0.4">
      <c r="A52" s="4"/>
      <c r="B52" s="57" t="s">
        <v>9</v>
      </c>
      <c r="C52" s="57"/>
      <c r="D52" s="30"/>
      <c r="E52" s="30"/>
      <c r="F52" s="4"/>
      <c r="G52" s="4"/>
      <c r="H52" s="57" t="s">
        <v>10</v>
      </c>
      <c r="I52" s="57"/>
      <c r="J52" s="57"/>
    </row>
    <row r="53" spans="1:10" x14ac:dyDescent="0.4">
      <c r="A53" s="4"/>
      <c r="B53" s="58" t="s">
        <v>19</v>
      </c>
      <c r="C53" s="58"/>
      <c r="D53" s="31"/>
      <c r="E53" s="31"/>
      <c r="F53" s="31"/>
      <c r="G53" s="31"/>
      <c r="H53" s="58" t="s">
        <v>18</v>
      </c>
      <c r="I53" s="58"/>
      <c r="J53" s="58"/>
    </row>
    <row r="54" spans="1:10" x14ac:dyDescent="0.4">
      <c r="A54" s="4"/>
      <c r="B54" s="57" t="s">
        <v>20</v>
      </c>
      <c r="C54" s="57"/>
      <c r="D54" s="30"/>
      <c r="E54" s="30"/>
      <c r="F54" s="30"/>
      <c r="G54" s="30"/>
      <c r="H54" s="57" t="s">
        <v>21</v>
      </c>
      <c r="I54" s="57"/>
      <c r="J54" s="57"/>
    </row>
    <row r="55" spans="1:10" x14ac:dyDescent="0.4">
      <c r="A55" s="4"/>
      <c r="B55" s="61"/>
      <c r="C55" s="61"/>
      <c r="D55" s="32"/>
      <c r="E55" s="31"/>
      <c r="F55" s="31"/>
      <c r="G55" s="31"/>
      <c r="H55" s="61"/>
      <c r="I55" s="61"/>
      <c r="J55" s="61"/>
    </row>
    <row r="56" spans="1:10" x14ac:dyDescent="0.4">
      <c r="A56" s="4"/>
      <c r="B56" s="55"/>
      <c r="C56" s="55"/>
      <c r="D56" s="30"/>
      <c r="E56" s="30"/>
      <c r="F56" s="30"/>
      <c r="G56" s="30"/>
      <c r="H56" s="55"/>
      <c r="I56" s="55"/>
      <c r="J56" s="55"/>
    </row>
    <row r="57" spans="1:10" x14ac:dyDescent="0.4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4">
      <c r="A58" s="4"/>
      <c r="B58" s="59" t="s">
        <v>14</v>
      </c>
      <c r="C58" s="59"/>
      <c r="D58" s="59"/>
      <c r="E58" s="59"/>
      <c r="F58" s="59"/>
      <c r="G58" s="59"/>
      <c r="H58" s="59"/>
      <c r="I58" s="59"/>
      <c r="J58" s="59"/>
    </row>
    <row r="59" spans="1:10" x14ac:dyDescent="0.4">
      <c r="A59" s="4"/>
      <c r="B59" s="60" t="s">
        <v>12</v>
      </c>
      <c r="C59" s="60"/>
      <c r="D59" s="60"/>
      <c r="E59" s="60"/>
      <c r="F59" s="60"/>
      <c r="G59" s="60"/>
      <c r="H59" s="60"/>
      <c r="I59" s="60"/>
      <c r="J59" s="60"/>
    </row>
    <row r="60" spans="1:10" x14ac:dyDescent="0.4">
      <c r="A60" s="4"/>
      <c r="B60" s="59" t="s">
        <v>13</v>
      </c>
      <c r="C60" s="59"/>
      <c r="D60" s="59"/>
      <c r="E60" s="59"/>
      <c r="F60" s="59"/>
      <c r="G60" s="59"/>
      <c r="H60" s="59"/>
      <c r="I60" s="59"/>
      <c r="J60" s="59"/>
    </row>
    <row r="61" spans="1:10" x14ac:dyDescent="0.4">
      <c r="A61" s="4"/>
      <c r="B61" s="56"/>
      <c r="C61" s="56"/>
      <c r="D61" s="56"/>
      <c r="E61" s="33"/>
      <c r="F61" s="33"/>
      <c r="G61" s="33"/>
    </row>
    <row r="62" spans="1:10" x14ac:dyDescent="0.4">
      <c r="B62" s="55"/>
      <c r="C62" s="55"/>
      <c r="D62" s="55"/>
      <c r="E62" s="55"/>
      <c r="F62" s="55"/>
      <c r="G62" s="55"/>
    </row>
  </sheetData>
  <mergeCells count="21">
    <mergeCell ref="A6:J6"/>
    <mergeCell ref="A7:J7"/>
    <mergeCell ref="A8:J8"/>
    <mergeCell ref="A9:J9"/>
    <mergeCell ref="B54:C54"/>
    <mergeCell ref="H54:J54"/>
    <mergeCell ref="A42:E42"/>
    <mergeCell ref="B62:D62"/>
    <mergeCell ref="E62:G62"/>
    <mergeCell ref="B61:D61"/>
    <mergeCell ref="B52:C52"/>
    <mergeCell ref="H52:J52"/>
    <mergeCell ref="B53:C53"/>
    <mergeCell ref="H53:J53"/>
    <mergeCell ref="B58:J58"/>
    <mergeCell ref="B59:J59"/>
    <mergeCell ref="B55:C55"/>
    <mergeCell ref="H55:J55"/>
    <mergeCell ref="B56:C56"/>
    <mergeCell ref="H56:J56"/>
    <mergeCell ref="B60:J6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5" fitToHeight="2" orientation="portrait" horizontalDpi="1200" verticalDpi="1200" r:id="rId1"/>
  <headerFooter scaleWithDoc="0"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opLeftCell="A4" workbookViewId="0">
      <selection activeCell="D37" sqref="D37"/>
    </sheetView>
  </sheetViews>
  <sheetFormatPr baseColWidth="10" defaultRowHeight="15" x14ac:dyDescent="0.25"/>
  <cols>
    <col min="1" max="1" width="45.85546875" customWidth="1"/>
    <col min="2" max="2" width="16.85546875" style="1" customWidth="1"/>
    <col min="3" max="3" width="15.7109375" style="1" customWidth="1"/>
    <col min="4" max="4" width="14.140625" bestFit="1" customWidth="1"/>
    <col min="5" max="5" width="10.140625" style="1" customWidth="1"/>
    <col min="6" max="6" width="14.28515625" style="1" customWidth="1"/>
    <col min="7" max="7" width="13.28515625" customWidth="1"/>
  </cols>
  <sheetData>
    <row r="2" spans="1:5" x14ac:dyDescent="0.25">
      <c r="A2" t="s">
        <v>24</v>
      </c>
      <c r="B2" s="1">
        <v>175140.72</v>
      </c>
      <c r="C2" s="1">
        <v>168404.54</v>
      </c>
      <c r="D2" s="1">
        <v>175140.72</v>
      </c>
      <c r="E2" s="38">
        <v>0.05</v>
      </c>
    </row>
    <row r="3" spans="1:5" x14ac:dyDescent="0.25">
      <c r="A3" t="s">
        <v>25</v>
      </c>
      <c r="B3" s="1">
        <v>419653.72</v>
      </c>
      <c r="C3" s="1">
        <v>398671.03</v>
      </c>
      <c r="D3" s="1">
        <v>419653.72</v>
      </c>
      <c r="E3" s="38">
        <v>0.05</v>
      </c>
    </row>
    <row r="4" spans="1:5" x14ac:dyDescent="0.25">
      <c r="A4" t="s">
        <v>26</v>
      </c>
      <c r="B4" s="1">
        <v>3532787.28</v>
      </c>
      <c r="C4" s="1">
        <v>3356147.92</v>
      </c>
      <c r="D4" s="1">
        <v>3532787.28</v>
      </c>
      <c r="E4" s="38">
        <v>0.05</v>
      </c>
    </row>
    <row r="5" spans="1:5" x14ac:dyDescent="0.25">
      <c r="A5" t="s">
        <v>26</v>
      </c>
      <c r="B5" s="1">
        <v>3454450.55</v>
      </c>
      <c r="C5" s="1">
        <v>3281728.03</v>
      </c>
      <c r="D5" s="1">
        <v>3454450.55</v>
      </c>
      <c r="E5" s="38">
        <v>0.05</v>
      </c>
    </row>
    <row r="6" spans="1:5" x14ac:dyDescent="0.25">
      <c r="A6" t="s">
        <v>27</v>
      </c>
      <c r="B6" s="1">
        <v>5310</v>
      </c>
      <c r="C6" s="1">
        <v>5085</v>
      </c>
      <c r="D6" s="1">
        <v>5310</v>
      </c>
      <c r="E6" s="38">
        <v>0.05</v>
      </c>
    </row>
    <row r="7" spans="1:5" x14ac:dyDescent="0.25">
      <c r="A7" t="s">
        <v>28</v>
      </c>
      <c r="B7" s="1">
        <v>29500</v>
      </c>
      <c r="C7" s="1">
        <v>28250</v>
      </c>
      <c r="D7" s="1">
        <v>29500</v>
      </c>
      <c r="E7" s="38">
        <v>0.05</v>
      </c>
    </row>
    <row r="8" spans="1:5" x14ac:dyDescent="0.25">
      <c r="A8" t="s">
        <v>29</v>
      </c>
      <c r="B8" s="1">
        <v>413000</v>
      </c>
      <c r="C8" s="1">
        <v>376600</v>
      </c>
      <c r="D8" s="1">
        <v>413000</v>
      </c>
      <c r="E8" s="38">
        <v>0.05</v>
      </c>
    </row>
    <row r="9" spans="1:5" x14ac:dyDescent="0.25">
      <c r="A9" t="s">
        <v>30</v>
      </c>
      <c r="B9" s="1">
        <v>281440.86</v>
      </c>
      <c r="C9" s="1">
        <v>258123.67</v>
      </c>
      <c r="D9" s="1">
        <v>281440.86</v>
      </c>
      <c r="E9" s="38">
        <v>0.05</v>
      </c>
    </row>
    <row r="10" spans="1:5" x14ac:dyDescent="0.25">
      <c r="A10" t="s">
        <v>35</v>
      </c>
      <c r="B10" s="1">
        <v>3926.83</v>
      </c>
      <c r="C10" s="1">
        <v>3730.49</v>
      </c>
      <c r="E10" s="38">
        <v>0.05</v>
      </c>
    </row>
    <row r="11" spans="1:5" x14ac:dyDescent="0.25">
      <c r="A11" t="s">
        <v>36</v>
      </c>
      <c r="B11" s="1">
        <v>71950.5</v>
      </c>
      <c r="C11" s="1">
        <v>68901.75</v>
      </c>
      <c r="D11" s="1">
        <v>231015.1</v>
      </c>
      <c r="E11" s="38">
        <v>0.05</v>
      </c>
    </row>
    <row r="12" spans="1:5" x14ac:dyDescent="0.25">
      <c r="A12" t="s">
        <v>37</v>
      </c>
      <c r="B12" s="1">
        <v>38023.1</v>
      </c>
      <c r="C12" s="1">
        <v>36411.96</v>
      </c>
      <c r="D12" s="1">
        <v>16328</v>
      </c>
      <c r="E12" s="38">
        <v>0.05</v>
      </c>
    </row>
    <row r="13" spans="1:5" x14ac:dyDescent="0.25">
      <c r="A13" t="s">
        <v>38</v>
      </c>
      <c r="B13" s="1">
        <v>39900</v>
      </c>
      <c r="C13" s="1">
        <v>37905</v>
      </c>
      <c r="D13" s="1">
        <v>215639.31</v>
      </c>
      <c r="E13" s="38">
        <v>0.05</v>
      </c>
    </row>
    <row r="14" spans="1:5" x14ac:dyDescent="0.25">
      <c r="A14" t="s">
        <v>39</v>
      </c>
      <c r="B14" s="1">
        <v>76205.62</v>
      </c>
      <c r="C14" s="1">
        <v>72976.56</v>
      </c>
      <c r="D14" s="1">
        <v>3926.83</v>
      </c>
      <c r="E14" s="38">
        <v>0.05</v>
      </c>
    </row>
    <row r="15" spans="1:5" x14ac:dyDescent="0.25">
      <c r="A15" t="s">
        <v>40</v>
      </c>
      <c r="B15" s="1">
        <v>42438.36</v>
      </c>
      <c r="C15" s="1">
        <v>40640.129999999997</v>
      </c>
      <c r="D15" s="1">
        <v>990935</v>
      </c>
      <c r="E15" s="38">
        <v>0.05</v>
      </c>
    </row>
    <row r="16" spans="1:5" x14ac:dyDescent="0.25">
      <c r="A16" t="s">
        <v>78</v>
      </c>
      <c r="B16" s="1">
        <v>30887.68</v>
      </c>
      <c r="C16" s="1">
        <v>29578.880000000001</v>
      </c>
      <c r="D16" s="1">
        <v>71950.5</v>
      </c>
      <c r="E16" s="38">
        <v>0.05</v>
      </c>
    </row>
    <row r="17" spans="1:5" x14ac:dyDescent="0.25">
      <c r="A17" t="s">
        <v>79</v>
      </c>
      <c r="B17" s="1">
        <v>60911.99</v>
      </c>
      <c r="C17" s="1">
        <v>55543.47</v>
      </c>
      <c r="D17" s="1">
        <v>38023.1</v>
      </c>
      <c r="E17" s="38">
        <v>0.05</v>
      </c>
    </row>
    <row r="18" spans="1:5" x14ac:dyDescent="0.25">
      <c r="A18" t="s">
        <v>122</v>
      </c>
      <c r="B18" s="1">
        <v>13898631.67</v>
      </c>
      <c r="C18" s="1">
        <v>12963146.84</v>
      </c>
      <c r="D18" s="1">
        <v>39900</v>
      </c>
      <c r="E18" s="38"/>
    </row>
    <row r="19" spans="1:5" x14ac:dyDescent="0.25">
      <c r="A19" s="37" t="s">
        <v>113</v>
      </c>
      <c r="B19" s="39">
        <f>SUM(B2:B18)</f>
        <v>22574158.879999999</v>
      </c>
      <c r="C19" s="39">
        <f>SUM(C2:C18)</f>
        <v>21181845.27</v>
      </c>
      <c r="D19" s="34">
        <v>76205.62</v>
      </c>
    </row>
    <row r="20" spans="1:5" ht="15.75" thickBot="1" x14ac:dyDescent="0.3">
      <c r="A20" s="37"/>
      <c r="B20" s="39"/>
      <c r="C20" s="39"/>
      <c r="D20" s="34">
        <v>42438.36</v>
      </c>
    </row>
    <row r="21" spans="1:5" ht="15.75" thickBot="1" x14ac:dyDescent="0.3">
      <c r="A21" s="50"/>
      <c r="B21" s="52">
        <v>66232325.549999997</v>
      </c>
      <c r="C21" s="42">
        <v>64708821.689999998</v>
      </c>
      <c r="D21" s="51">
        <v>3000</v>
      </c>
    </row>
    <row r="22" spans="1:5" x14ac:dyDescent="0.25">
      <c r="A22" s="37" t="s">
        <v>114</v>
      </c>
      <c r="B22" s="39">
        <f>+B21-B18</f>
        <v>52333693.879999995</v>
      </c>
      <c r="C22" s="39">
        <f>+C21-C18</f>
        <v>51745674.849999994</v>
      </c>
      <c r="D22" s="34">
        <v>30887.68</v>
      </c>
    </row>
    <row r="23" spans="1:5" x14ac:dyDescent="0.25">
      <c r="D23">
        <v>60911.99</v>
      </c>
    </row>
    <row r="24" spans="1:5" x14ac:dyDescent="0.25">
      <c r="A24" t="s">
        <v>77</v>
      </c>
      <c r="B24" s="1">
        <v>3000</v>
      </c>
      <c r="C24" s="1">
        <v>2700</v>
      </c>
      <c r="D24">
        <v>40000</v>
      </c>
      <c r="E24" s="38">
        <v>0.1</v>
      </c>
    </row>
    <row r="25" spans="1:5" x14ac:dyDescent="0.25">
      <c r="A25" t="s">
        <v>100</v>
      </c>
      <c r="B25" s="1">
        <v>50000</v>
      </c>
      <c r="C25" s="1">
        <v>45000</v>
      </c>
      <c r="D25">
        <v>50000</v>
      </c>
      <c r="E25" s="38">
        <v>0.1</v>
      </c>
    </row>
    <row r="26" spans="1:5" x14ac:dyDescent="0.25">
      <c r="A26" t="s">
        <v>125</v>
      </c>
      <c r="B26" s="1">
        <v>68970</v>
      </c>
      <c r="C26" s="1">
        <v>52604.24</v>
      </c>
      <c r="D26">
        <v>8000</v>
      </c>
      <c r="E26" s="38"/>
    </row>
    <row r="27" spans="1:5" x14ac:dyDescent="0.25">
      <c r="A27" t="s">
        <v>127</v>
      </c>
      <c r="B27" s="1">
        <v>267466.67</v>
      </c>
      <c r="C27" s="1">
        <v>204000</v>
      </c>
      <c r="D27">
        <v>70500.39</v>
      </c>
      <c r="E27" s="38"/>
    </row>
    <row r="28" spans="1:5" x14ac:dyDescent="0.25">
      <c r="A28" s="37" t="s">
        <v>113</v>
      </c>
      <c r="B28" s="39">
        <f>SUM(B24:B27)</f>
        <v>389436.67</v>
      </c>
      <c r="C28" s="39">
        <f>SUM(C24:C27)</f>
        <v>304304.24</v>
      </c>
      <c r="D28">
        <v>30000</v>
      </c>
    </row>
    <row r="29" spans="1:5" x14ac:dyDescent="0.25">
      <c r="D29">
        <v>66232325.549999997</v>
      </c>
    </row>
    <row r="30" spans="1:5" x14ac:dyDescent="0.25">
      <c r="A30" t="s">
        <v>101</v>
      </c>
      <c r="B30" s="1">
        <v>8000</v>
      </c>
      <c r="C30" s="1">
        <v>7840</v>
      </c>
      <c r="D30">
        <v>68970</v>
      </c>
      <c r="E30" s="38">
        <v>0.02</v>
      </c>
    </row>
    <row r="31" spans="1:5" x14ac:dyDescent="0.25">
      <c r="A31" s="37" t="s">
        <v>113</v>
      </c>
      <c r="B31" s="39">
        <f>SUM(B30)</f>
        <v>8000</v>
      </c>
      <c r="C31" s="39">
        <f>SUM(C30)</f>
        <v>7840</v>
      </c>
      <c r="D31">
        <v>267466.67</v>
      </c>
    </row>
    <row r="34" spans="1:4" x14ac:dyDescent="0.25">
      <c r="A34" t="s">
        <v>32</v>
      </c>
      <c r="B34" s="1">
        <v>231015.1</v>
      </c>
      <c r="C34" s="1">
        <v>231015.1</v>
      </c>
    </row>
    <row r="35" spans="1:4" x14ac:dyDescent="0.25">
      <c r="A35" t="s">
        <v>33</v>
      </c>
      <c r="B35" s="1">
        <v>16328</v>
      </c>
      <c r="C35" s="1">
        <v>16328</v>
      </c>
    </row>
    <row r="36" spans="1:4" x14ac:dyDescent="0.25">
      <c r="A36" t="s">
        <v>34</v>
      </c>
      <c r="B36" s="1">
        <v>215639.31</v>
      </c>
      <c r="C36" s="1">
        <v>215639.31</v>
      </c>
    </row>
    <row r="37" spans="1:4" x14ac:dyDescent="0.25">
      <c r="A37" t="s">
        <v>31</v>
      </c>
      <c r="B37" s="1">
        <v>169212</v>
      </c>
      <c r="C37" s="1">
        <v>169212</v>
      </c>
      <c r="D37" s="1">
        <v>169212</v>
      </c>
    </row>
    <row r="38" spans="1:4" x14ac:dyDescent="0.25">
      <c r="A38" t="s">
        <v>47</v>
      </c>
      <c r="B38" s="1">
        <v>990935</v>
      </c>
      <c r="C38" s="1">
        <v>990935</v>
      </c>
    </row>
    <row r="39" spans="1:4" x14ac:dyDescent="0.25">
      <c r="A39" t="s">
        <v>80</v>
      </c>
      <c r="B39" s="1">
        <v>40000</v>
      </c>
      <c r="C39" s="1">
        <v>40000</v>
      </c>
    </row>
    <row r="40" spans="1:4" x14ac:dyDescent="0.25">
      <c r="A40" t="s">
        <v>102</v>
      </c>
      <c r="B40" s="1">
        <v>70500.39</v>
      </c>
      <c r="C40" s="1">
        <v>70500.39</v>
      </c>
    </row>
    <row r="41" spans="1:4" x14ac:dyDescent="0.25">
      <c r="A41" t="s">
        <v>121</v>
      </c>
      <c r="B41" s="1">
        <v>30000</v>
      </c>
      <c r="C41" s="1">
        <v>30000</v>
      </c>
    </row>
    <row r="42" spans="1:4" x14ac:dyDescent="0.25">
      <c r="A42" s="37" t="s">
        <v>113</v>
      </c>
      <c r="B42" s="39">
        <f>SUM(B34:B41)</f>
        <v>1763629.8</v>
      </c>
      <c r="C42" s="39">
        <f>SUM(B42)</f>
        <v>1763629.8</v>
      </c>
    </row>
    <row r="43" spans="1:4" ht="15.75" thickBot="1" x14ac:dyDescent="0.3"/>
    <row r="44" spans="1:4" ht="15.75" thickBot="1" x14ac:dyDescent="0.3">
      <c r="A44" s="40" t="s">
        <v>114</v>
      </c>
      <c r="B44" s="41">
        <f>+B19+B28+B31</f>
        <v>22971595.550000001</v>
      </c>
      <c r="C44" s="41">
        <f>+C19+C28+C31</f>
        <v>21493989.509999998</v>
      </c>
    </row>
    <row r="45" spans="1:4" x14ac:dyDescent="0.25">
      <c r="A45" s="44"/>
      <c r="B45" s="45"/>
      <c r="C45" s="45"/>
    </row>
    <row r="46" spans="1:4" x14ac:dyDescent="0.25">
      <c r="A46" s="37" t="s">
        <v>111</v>
      </c>
    </row>
    <row r="47" spans="1:4" x14ac:dyDescent="0.25">
      <c r="A47" t="s">
        <v>112</v>
      </c>
      <c r="B47" s="1">
        <v>134000</v>
      </c>
      <c r="C47" s="1">
        <v>120600</v>
      </c>
    </row>
    <row r="48" spans="1:4" ht="15.75" thickBot="1" x14ac:dyDescent="0.3"/>
    <row r="49" spans="1:8" ht="16.5" thickBot="1" x14ac:dyDescent="0.3">
      <c r="A49" s="46" t="s">
        <v>116</v>
      </c>
      <c r="B49" s="47"/>
      <c r="C49" s="48"/>
      <c r="D49" t="s">
        <v>117</v>
      </c>
    </row>
    <row r="51" spans="1:8" ht="15.75" x14ac:dyDescent="0.25">
      <c r="A51" s="43" t="s">
        <v>115</v>
      </c>
    </row>
    <row r="52" spans="1:8" x14ac:dyDescent="0.25">
      <c r="A52" t="s">
        <v>107</v>
      </c>
      <c r="B52" s="1">
        <v>83064.100000000006</v>
      </c>
      <c r="C52" s="1">
        <v>74757.69</v>
      </c>
      <c r="E52" s="1" t="s">
        <v>108</v>
      </c>
    </row>
    <row r="53" spans="1:8" ht="15.75" thickBot="1" x14ac:dyDescent="0.3"/>
    <row r="54" spans="1:8" ht="16.5" thickBot="1" x14ac:dyDescent="0.3">
      <c r="B54" s="53">
        <f>+B44+B52</f>
        <v>23054659.650000002</v>
      </c>
      <c r="C54" s="48">
        <f>+C44+C52</f>
        <v>21568747.199999999</v>
      </c>
    </row>
    <row r="55" spans="1:8" ht="15.75" x14ac:dyDescent="0.25">
      <c r="B55" s="54"/>
      <c r="C55" s="54"/>
    </row>
    <row r="56" spans="1:8" ht="15.75" x14ac:dyDescent="0.25">
      <c r="B56" s="54">
        <f>+B19+B22+B28+B31</f>
        <v>75305289.429999992</v>
      </c>
      <c r="C56" s="54">
        <f>+C22+C54</f>
        <v>73314422.049999997</v>
      </c>
      <c r="D56" s="1">
        <v>77068919.230000004</v>
      </c>
      <c r="F56" s="1">
        <v>75003294.170000002</v>
      </c>
    </row>
    <row r="57" spans="1:8" ht="15.75" x14ac:dyDescent="0.25">
      <c r="B57" s="54"/>
      <c r="C57" s="54"/>
    </row>
    <row r="58" spans="1:8" ht="15.75" x14ac:dyDescent="0.25">
      <c r="B58" s="54"/>
      <c r="C58" s="54"/>
    </row>
    <row r="59" spans="1:8" ht="15.75" x14ac:dyDescent="0.25">
      <c r="A59" s="43" t="s">
        <v>55</v>
      </c>
      <c r="H59" s="36" t="s">
        <v>61</v>
      </c>
    </row>
    <row r="60" spans="1:8" x14ac:dyDescent="0.25">
      <c r="A60" t="s">
        <v>56</v>
      </c>
      <c r="B60" s="1">
        <v>134000</v>
      </c>
      <c r="C60" s="1">
        <v>22082.53</v>
      </c>
      <c r="D60" s="34">
        <f>+B60-C60</f>
        <v>111917.47</v>
      </c>
      <c r="E60" s="35">
        <v>45350</v>
      </c>
      <c r="F60" s="1" t="s">
        <v>54</v>
      </c>
      <c r="G60" s="36">
        <v>45352</v>
      </c>
    </row>
    <row r="61" spans="1:8" x14ac:dyDescent="0.25">
      <c r="A61" s="37" t="s">
        <v>57</v>
      </c>
      <c r="H61" t="s">
        <v>62</v>
      </c>
    </row>
    <row r="62" spans="1:8" x14ac:dyDescent="0.25">
      <c r="A62" t="s">
        <v>58</v>
      </c>
      <c r="B62" s="1">
        <v>118000</v>
      </c>
      <c r="C62" s="1">
        <v>18082.32</v>
      </c>
      <c r="D62" s="34">
        <f>+B62+C62</f>
        <v>136082.32</v>
      </c>
      <c r="E62" s="35">
        <v>45350</v>
      </c>
      <c r="F62" s="1" t="s">
        <v>63</v>
      </c>
      <c r="G62" s="36">
        <v>45352</v>
      </c>
    </row>
    <row r="63" spans="1:8" x14ac:dyDescent="0.25">
      <c r="A63" t="s">
        <v>59</v>
      </c>
      <c r="B63" s="1">
        <v>63342.400000000001</v>
      </c>
      <c r="C63" s="1">
        <f>+B63*18%</f>
        <v>11401.632</v>
      </c>
      <c r="D63" s="34">
        <f>+B63+C63</f>
        <v>74744.032000000007</v>
      </c>
      <c r="E63" s="35">
        <v>45350</v>
      </c>
      <c r="F63" s="1" t="s">
        <v>63</v>
      </c>
      <c r="G63" s="36">
        <v>45352</v>
      </c>
    </row>
    <row r="64" spans="1:8" x14ac:dyDescent="0.25">
      <c r="A64" t="s">
        <v>60</v>
      </c>
      <c r="B64" s="1">
        <v>54657.599999999999</v>
      </c>
      <c r="C64" s="1">
        <f>+B64*18%</f>
        <v>9838.3679999999986</v>
      </c>
      <c r="D64" s="34">
        <f>+B64+C64</f>
        <v>64495.967999999993</v>
      </c>
      <c r="E64" s="35">
        <v>45350</v>
      </c>
      <c r="F64" s="1" t="s">
        <v>63</v>
      </c>
      <c r="G64" s="36">
        <v>45352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2024-04-04T13:46:08Z</cp:lastPrinted>
  <dcterms:created xsi:type="dcterms:W3CDTF">2021-12-06T11:44:16Z</dcterms:created>
  <dcterms:modified xsi:type="dcterms:W3CDTF">2024-04-04T13:47:38Z</dcterms:modified>
</cp:coreProperties>
</file>