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oco\tecnologia\Portal\Transparencia\nomina\2016\"/>
    </mc:Choice>
  </mc:AlternateContent>
  <bookViews>
    <workbookView xWindow="120" yWindow="120" windowWidth="28515" windowHeight="12585"/>
  </bookViews>
  <sheets>
    <sheet name="Empleados )" sheetId="1" r:id="rId1"/>
  </sheets>
  <definedNames>
    <definedName name="_xlnm._FilterDatabase" localSheetId="0" hidden="1">'Empleados )'!$A$1:$O$261</definedName>
    <definedName name="_xlnm.Print_Area" localSheetId="0">'Empleados )'!$C$1:$O$261</definedName>
  </definedNames>
  <calcPr calcId="152511"/>
</workbook>
</file>

<file path=xl/calcChain.xml><?xml version="1.0" encoding="utf-8"?>
<calcChain xmlns="http://schemas.openxmlformats.org/spreadsheetml/2006/main">
  <c r="N260" i="1" l="1"/>
  <c r="O260" i="1" s="1"/>
  <c r="H260" i="1"/>
  <c r="N259" i="1"/>
  <c r="O259" i="1" s="1"/>
  <c r="H259" i="1"/>
  <c r="N258" i="1"/>
  <c r="O258" i="1" s="1"/>
  <c r="H258" i="1"/>
  <c r="N257" i="1"/>
  <c r="O257" i="1" s="1"/>
  <c r="H257" i="1"/>
  <c r="N256" i="1"/>
  <c r="O256" i="1" s="1"/>
  <c r="H256" i="1"/>
  <c r="N255" i="1"/>
  <c r="O255" i="1" s="1"/>
  <c r="H255" i="1"/>
  <c r="N254" i="1"/>
  <c r="O254" i="1" s="1"/>
  <c r="H254" i="1"/>
  <c r="N253" i="1"/>
  <c r="O253" i="1" s="1"/>
  <c r="H253" i="1"/>
  <c r="N252" i="1"/>
  <c r="O252" i="1" s="1"/>
  <c r="H252" i="1"/>
  <c r="N251" i="1"/>
  <c r="O251" i="1" s="1"/>
  <c r="H251" i="1"/>
  <c r="N250" i="1"/>
  <c r="O250" i="1" s="1"/>
  <c r="H250" i="1"/>
  <c r="N249" i="1"/>
  <c r="O249" i="1" s="1"/>
  <c r="H249" i="1"/>
  <c r="N248" i="1"/>
  <c r="O248" i="1" s="1"/>
  <c r="H248" i="1"/>
  <c r="N247" i="1"/>
  <c r="O247" i="1" s="1"/>
  <c r="H247" i="1"/>
  <c r="N246" i="1"/>
  <c r="O246" i="1" s="1"/>
  <c r="H246" i="1"/>
  <c r="N245" i="1"/>
  <c r="O245" i="1" s="1"/>
  <c r="H245" i="1"/>
  <c r="N244" i="1"/>
  <c r="O244" i="1" s="1"/>
  <c r="H244" i="1"/>
  <c r="N243" i="1"/>
  <c r="O243" i="1" s="1"/>
  <c r="H243" i="1"/>
  <c r="N242" i="1"/>
  <c r="O242" i="1" s="1"/>
  <c r="H242" i="1"/>
  <c r="N241" i="1"/>
  <c r="O241" i="1" s="1"/>
  <c r="H241" i="1"/>
  <c r="N240" i="1"/>
  <c r="O240" i="1" s="1"/>
  <c r="H240" i="1"/>
  <c r="N239" i="1"/>
  <c r="O239" i="1" s="1"/>
  <c r="H239" i="1"/>
  <c r="N238" i="1"/>
  <c r="O238" i="1" s="1"/>
  <c r="H238" i="1"/>
  <c r="N237" i="1"/>
  <c r="O237" i="1" s="1"/>
  <c r="H237" i="1"/>
  <c r="N236" i="1"/>
  <c r="O236" i="1" s="1"/>
  <c r="H236" i="1"/>
  <c r="N235" i="1"/>
  <c r="O235" i="1" s="1"/>
  <c r="H235" i="1"/>
  <c r="N234" i="1"/>
  <c r="O234" i="1" s="1"/>
  <c r="H234" i="1"/>
  <c r="N233" i="1"/>
  <c r="O233" i="1" s="1"/>
  <c r="H233" i="1"/>
  <c r="N232" i="1"/>
  <c r="O232" i="1" s="1"/>
  <c r="H232" i="1"/>
  <c r="N231" i="1"/>
  <c r="O231" i="1" s="1"/>
  <c r="H231" i="1"/>
  <c r="N230" i="1"/>
  <c r="O230" i="1" s="1"/>
  <c r="H230" i="1"/>
  <c r="N229" i="1"/>
  <c r="O229" i="1" s="1"/>
  <c r="H229" i="1"/>
  <c r="N228" i="1"/>
  <c r="O228" i="1" s="1"/>
  <c r="H228" i="1"/>
  <c r="N227" i="1"/>
  <c r="O227" i="1" s="1"/>
  <c r="H227" i="1"/>
  <c r="N226" i="1"/>
  <c r="O226" i="1" s="1"/>
  <c r="H226" i="1"/>
  <c r="N225" i="1"/>
  <c r="O225" i="1" s="1"/>
  <c r="H225" i="1"/>
  <c r="N224" i="1"/>
  <c r="O224" i="1" s="1"/>
  <c r="H224" i="1"/>
  <c r="N223" i="1"/>
  <c r="O223" i="1" s="1"/>
  <c r="H223" i="1"/>
  <c r="N222" i="1"/>
  <c r="O222" i="1" s="1"/>
  <c r="H222" i="1"/>
  <c r="N221" i="1"/>
  <c r="O221" i="1" s="1"/>
  <c r="H221" i="1"/>
  <c r="N220" i="1"/>
  <c r="O220" i="1" s="1"/>
  <c r="H220" i="1"/>
  <c r="N219" i="1"/>
  <c r="O219" i="1" s="1"/>
  <c r="H219" i="1"/>
  <c r="N218" i="1"/>
  <c r="O218" i="1" s="1"/>
  <c r="H218" i="1"/>
  <c r="N217" i="1"/>
  <c r="O217" i="1" s="1"/>
  <c r="H217" i="1"/>
  <c r="N216" i="1"/>
  <c r="O216" i="1" s="1"/>
  <c r="H216" i="1"/>
  <c r="N215" i="1"/>
  <c r="O215" i="1" s="1"/>
  <c r="H215" i="1"/>
  <c r="N214" i="1"/>
  <c r="O214" i="1" s="1"/>
  <c r="H214" i="1"/>
  <c r="N213" i="1"/>
  <c r="O213" i="1" s="1"/>
  <c r="H213" i="1"/>
  <c r="N212" i="1"/>
  <c r="O212" i="1" s="1"/>
  <c r="H212" i="1"/>
  <c r="N211" i="1"/>
  <c r="O211" i="1" s="1"/>
  <c r="H211" i="1"/>
  <c r="N210" i="1"/>
  <c r="O210" i="1" s="1"/>
  <c r="H210" i="1"/>
  <c r="N209" i="1"/>
  <c r="O209" i="1" s="1"/>
  <c r="H209" i="1"/>
  <c r="N208" i="1"/>
  <c r="O208" i="1" s="1"/>
  <c r="H208" i="1"/>
  <c r="N207" i="1"/>
  <c r="O207" i="1" s="1"/>
  <c r="H207" i="1"/>
  <c r="N206" i="1"/>
  <c r="O206" i="1" s="1"/>
  <c r="H206" i="1"/>
  <c r="N205" i="1"/>
  <c r="O205" i="1" s="1"/>
  <c r="H205" i="1"/>
  <c r="N204" i="1"/>
  <c r="O204" i="1" s="1"/>
  <c r="H204" i="1"/>
  <c r="N203" i="1"/>
  <c r="O203" i="1" s="1"/>
  <c r="H203" i="1"/>
  <c r="N202" i="1"/>
  <c r="O202" i="1" s="1"/>
  <c r="H202" i="1"/>
  <c r="N201" i="1"/>
  <c r="O201" i="1" s="1"/>
  <c r="H201" i="1"/>
  <c r="N200" i="1"/>
  <c r="O200" i="1" s="1"/>
  <c r="H200" i="1"/>
  <c r="N199" i="1"/>
  <c r="O199" i="1" s="1"/>
  <c r="H199" i="1"/>
  <c r="N198" i="1"/>
  <c r="O198" i="1" s="1"/>
  <c r="H198" i="1"/>
  <c r="N197" i="1"/>
  <c r="O197" i="1" s="1"/>
  <c r="N196" i="1"/>
  <c r="O196" i="1" s="1"/>
  <c r="H196" i="1"/>
  <c r="N195" i="1"/>
  <c r="O195" i="1" s="1"/>
  <c r="H195" i="1"/>
  <c r="N194" i="1"/>
  <c r="O194" i="1" s="1"/>
  <c r="H194" i="1"/>
  <c r="N193" i="1"/>
  <c r="O193" i="1" s="1"/>
  <c r="H193" i="1"/>
  <c r="N192" i="1"/>
  <c r="O192" i="1" s="1"/>
  <c r="H192" i="1"/>
  <c r="N191" i="1"/>
  <c r="O191" i="1" s="1"/>
  <c r="H191" i="1"/>
  <c r="N190" i="1"/>
  <c r="O190" i="1" s="1"/>
  <c r="H190" i="1"/>
  <c r="N189" i="1"/>
  <c r="O189" i="1" s="1"/>
  <c r="H189" i="1"/>
  <c r="N188" i="1"/>
  <c r="O188" i="1" s="1"/>
  <c r="H188" i="1"/>
  <c r="N187" i="1"/>
  <c r="O187" i="1" s="1"/>
  <c r="H187" i="1"/>
  <c r="N186" i="1"/>
  <c r="O186" i="1" s="1"/>
  <c r="H186" i="1"/>
  <c r="N185" i="1"/>
  <c r="H185" i="1"/>
  <c r="N184" i="1"/>
  <c r="O184" i="1" s="1"/>
  <c r="H184" i="1"/>
  <c r="N183" i="1"/>
  <c r="O183" i="1" s="1"/>
  <c r="H183" i="1"/>
  <c r="N182" i="1"/>
  <c r="O182" i="1" s="1"/>
  <c r="H182" i="1"/>
  <c r="N181" i="1"/>
  <c r="O181" i="1" s="1"/>
  <c r="H181" i="1"/>
  <c r="N180" i="1"/>
  <c r="O180" i="1" s="1"/>
  <c r="H180" i="1"/>
  <c r="N179" i="1"/>
  <c r="O179" i="1" s="1"/>
  <c r="H179" i="1"/>
  <c r="N178" i="1"/>
  <c r="H178" i="1"/>
  <c r="N177" i="1"/>
  <c r="O177" i="1" s="1"/>
  <c r="H177" i="1"/>
  <c r="N176" i="1"/>
  <c r="O176" i="1" s="1"/>
  <c r="H176" i="1"/>
  <c r="N175" i="1"/>
  <c r="O175" i="1" s="1"/>
  <c r="H175" i="1"/>
  <c r="N174" i="1"/>
  <c r="O174" i="1" s="1"/>
  <c r="H174" i="1"/>
  <c r="N173" i="1"/>
  <c r="O173" i="1" s="1"/>
  <c r="H173" i="1"/>
  <c r="N172" i="1"/>
  <c r="O172" i="1" s="1"/>
  <c r="H172" i="1"/>
  <c r="N171" i="1"/>
  <c r="O171" i="1" s="1"/>
  <c r="H171" i="1"/>
  <c r="N170" i="1"/>
  <c r="O170" i="1" s="1"/>
  <c r="H170" i="1"/>
  <c r="N169" i="1"/>
  <c r="O169" i="1" s="1"/>
  <c r="N168" i="1"/>
  <c r="O168" i="1" s="1"/>
  <c r="H168" i="1"/>
  <c r="N167" i="1"/>
  <c r="O167" i="1" s="1"/>
  <c r="H167" i="1"/>
  <c r="N166" i="1"/>
  <c r="O166" i="1" s="1"/>
  <c r="H166" i="1"/>
  <c r="N165" i="1"/>
  <c r="O165" i="1" s="1"/>
  <c r="H165" i="1"/>
  <c r="N164" i="1"/>
  <c r="O164" i="1" s="1"/>
  <c r="H164" i="1"/>
  <c r="N163" i="1"/>
  <c r="O163" i="1" s="1"/>
  <c r="H163" i="1"/>
  <c r="N162" i="1"/>
  <c r="O162" i="1" s="1"/>
  <c r="H162" i="1"/>
  <c r="N161" i="1"/>
  <c r="O161" i="1" s="1"/>
  <c r="H161" i="1"/>
  <c r="N160" i="1"/>
  <c r="O160" i="1" s="1"/>
  <c r="H160" i="1"/>
  <c r="N159" i="1"/>
  <c r="O159" i="1" s="1"/>
  <c r="H159" i="1"/>
  <c r="N158" i="1"/>
  <c r="O158" i="1" s="1"/>
  <c r="H158" i="1"/>
  <c r="N157" i="1"/>
  <c r="O157" i="1" s="1"/>
  <c r="H157" i="1"/>
  <c r="N156" i="1"/>
  <c r="O156" i="1" s="1"/>
  <c r="H156" i="1"/>
  <c r="N155" i="1"/>
  <c r="O155" i="1" s="1"/>
  <c r="H155" i="1"/>
  <c r="N154" i="1"/>
  <c r="O154" i="1" s="1"/>
  <c r="H154" i="1"/>
  <c r="N153" i="1"/>
  <c r="O153" i="1" s="1"/>
  <c r="H153" i="1"/>
  <c r="N152" i="1"/>
  <c r="O152" i="1" s="1"/>
  <c r="H152" i="1"/>
  <c r="N151" i="1"/>
  <c r="O151" i="1" s="1"/>
  <c r="H151" i="1"/>
  <c r="N150" i="1"/>
  <c r="O150" i="1" s="1"/>
  <c r="H150" i="1"/>
  <c r="N149" i="1"/>
  <c r="O149" i="1" s="1"/>
  <c r="H149" i="1"/>
  <c r="N148" i="1"/>
  <c r="O148" i="1" s="1"/>
  <c r="H148" i="1"/>
  <c r="N147" i="1"/>
  <c r="O147" i="1" s="1"/>
  <c r="H147" i="1"/>
  <c r="N146" i="1"/>
  <c r="O146" i="1" s="1"/>
  <c r="H146" i="1"/>
  <c r="N145" i="1"/>
  <c r="O145" i="1" s="1"/>
  <c r="H145" i="1"/>
  <c r="N144" i="1"/>
  <c r="O144" i="1" s="1"/>
  <c r="H144" i="1"/>
  <c r="N143" i="1"/>
  <c r="O143" i="1" s="1"/>
  <c r="H143" i="1"/>
  <c r="N142" i="1"/>
  <c r="O142" i="1" s="1"/>
  <c r="H142" i="1"/>
  <c r="N141" i="1"/>
  <c r="O141" i="1" s="1"/>
  <c r="H141" i="1"/>
  <c r="N140" i="1"/>
  <c r="O140" i="1" s="1"/>
  <c r="H140" i="1"/>
  <c r="N139" i="1"/>
  <c r="O139" i="1" s="1"/>
  <c r="H139" i="1"/>
  <c r="N138" i="1"/>
  <c r="O138" i="1" s="1"/>
  <c r="H138" i="1"/>
  <c r="N137" i="1"/>
  <c r="O137" i="1" s="1"/>
  <c r="H137" i="1"/>
  <c r="N136" i="1"/>
  <c r="O136" i="1" s="1"/>
  <c r="H136" i="1"/>
  <c r="N135" i="1"/>
  <c r="O135" i="1" s="1"/>
  <c r="H135" i="1"/>
  <c r="N134" i="1"/>
  <c r="O134" i="1" s="1"/>
  <c r="H134" i="1"/>
  <c r="N133" i="1"/>
  <c r="O133" i="1" s="1"/>
  <c r="H133" i="1"/>
  <c r="N132" i="1"/>
  <c r="O132" i="1" s="1"/>
  <c r="H132" i="1"/>
  <c r="N131" i="1"/>
  <c r="O131" i="1" s="1"/>
  <c r="H131" i="1"/>
  <c r="N130" i="1"/>
  <c r="O130" i="1" s="1"/>
  <c r="H130" i="1"/>
  <c r="N129" i="1"/>
  <c r="O129" i="1" s="1"/>
  <c r="H129" i="1"/>
  <c r="N128" i="1"/>
  <c r="O128" i="1" s="1"/>
  <c r="H128" i="1"/>
  <c r="N127" i="1"/>
  <c r="O127" i="1" s="1"/>
  <c r="H127" i="1"/>
  <c r="N126" i="1"/>
  <c r="O126" i="1" s="1"/>
  <c r="H126" i="1"/>
  <c r="N125" i="1"/>
  <c r="O125" i="1" s="1"/>
  <c r="H125" i="1"/>
  <c r="N124" i="1"/>
  <c r="O124" i="1" s="1"/>
  <c r="H124" i="1"/>
  <c r="N123" i="1"/>
  <c r="O123" i="1" s="1"/>
  <c r="H123" i="1"/>
  <c r="N122" i="1"/>
  <c r="O122" i="1" s="1"/>
  <c r="H122" i="1"/>
  <c r="N121" i="1"/>
  <c r="O121" i="1" s="1"/>
  <c r="H121" i="1"/>
  <c r="N120" i="1"/>
  <c r="O120" i="1" s="1"/>
  <c r="H120" i="1"/>
  <c r="N119" i="1"/>
  <c r="O119" i="1" s="1"/>
  <c r="H119" i="1"/>
  <c r="N118" i="1"/>
  <c r="O118" i="1" s="1"/>
  <c r="H118" i="1"/>
  <c r="N117" i="1"/>
  <c r="O117" i="1" s="1"/>
  <c r="H117" i="1"/>
  <c r="N116" i="1"/>
  <c r="O116" i="1" s="1"/>
  <c r="H116" i="1"/>
  <c r="N115" i="1"/>
  <c r="O115" i="1" s="1"/>
  <c r="H115" i="1"/>
  <c r="N114" i="1"/>
  <c r="O114" i="1" s="1"/>
  <c r="H114" i="1"/>
  <c r="N113" i="1"/>
  <c r="O113" i="1" s="1"/>
  <c r="H113" i="1"/>
  <c r="N112" i="1"/>
  <c r="O112" i="1" s="1"/>
  <c r="H112" i="1"/>
  <c r="N111" i="1"/>
  <c r="O111" i="1" s="1"/>
  <c r="H111" i="1"/>
  <c r="N110" i="1"/>
  <c r="O110" i="1" s="1"/>
  <c r="H110" i="1"/>
  <c r="N109" i="1"/>
  <c r="O109" i="1" s="1"/>
  <c r="H109" i="1"/>
  <c r="N108" i="1"/>
  <c r="O108" i="1" s="1"/>
  <c r="H108" i="1"/>
  <c r="N107" i="1"/>
  <c r="O107" i="1" s="1"/>
  <c r="H107" i="1"/>
  <c r="N106" i="1"/>
  <c r="O106" i="1" s="1"/>
  <c r="H106" i="1"/>
  <c r="N105" i="1"/>
  <c r="O105" i="1" s="1"/>
  <c r="H105" i="1"/>
  <c r="N104" i="1"/>
  <c r="O104" i="1" s="1"/>
  <c r="H104" i="1"/>
  <c r="N103" i="1"/>
  <c r="O103" i="1" s="1"/>
  <c r="H103" i="1"/>
  <c r="N102" i="1"/>
  <c r="O102" i="1" s="1"/>
  <c r="H102" i="1"/>
  <c r="N101" i="1"/>
  <c r="O101" i="1" s="1"/>
  <c r="H101" i="1"/>
  <c r="N100" i="1"/>
  <c r="O100" i="1" s="1"/>
  <c r="H100" i="1"/>
  <c r="N99" i="1"/>
  <c r="O99" i="1" s="1"/>
  <c r="H99" i="1"/>
  <c r="N98" i="1"/>
  <c r="O98" i="1" s="1"/>
  <c r="H98" i="1"/>
  <c r="N97" i="1"/>
  <c r="H97" i="1"/>
  <c r="N96" i="1"/>
  <c r="O96" i="1" s="1"/>
  <c r="H96" i="1"/>
  <c r="N95" i="1"/>
  <c r="O95" i="1" s="1"/>
  <c r="H95" i="1"/>
  <c r="N94" i="1"/>
  <c r="O94" i="1" s="1"/>
  <c r="H94" i="1"/>
  <c r="N93" i="1"/>
  <c r="O93" i="1" s="1"/>
  <c r="H93" i="1"/>
  <c r="N92" i="1"/>
  <c r="O92" i="1" s="1"/>
  <c r="H92" i="1"/>
  <c r="N91" i="1"/>
  <c r="O91" i="1" s="1"/>
  <c r="H91" i="1"/>
  <c r="N90" i="1"/>
  <c r="O90" i="1" s="1"/>
  <c r="H90" i="1"/>
  <c r="N89" i="1"/>
  <c r="O89" i="1" s="1"/>
  <c r="H89" i="1"/>
  <c r="N88" i="1"/>
  <c r="O88" i="1" s="1"/>
  <c r="H88" i="1"/>
  <c r="N87" i="1"/>
  <c r="O87" i="1" s="1"/>
  <c r="H87" i="1"/>
  <c r="N86" i="1"/>
  <c r="O86" i="1" s="1"/>
  <c r="H86" i="1"/>
  <c r="N85" i="1"/>
  <c r="O85" i="1" s="1"/>
  <c r="H85" i="1"/>
  <c r="N84" i="1"/>
  <c r="O84" i="1" s="1"/>
  <c r="H84" i="1"/>
  <c r="N83" i="1"/>
  <c r="O83" i="1" s="1"/>
  <c r="H83" i="1"/>
  <c r="N82" i="1"/>
  <c r="O82" i="1" s="1"/>
  <c r="H82" i="1"/>
  <c r="N81" i="1"/>
  <c r="O81" i="1" s="1"/>
  <c r="H81" i="1"/>
  <c r="N80" i="1"/>
  <c r="O80" i="1" s="1"/>
  <c r="H80" i="1"/>
  <c r="N79" i="1"/>
  <c r="O79" i="1" s="1"/>
  <c r="H79" i="1"/>
  <c r="N78" i="1"/>
  <c r="O78" i="1" s="1"/>
  <c r="H78" i="1"/>
  <c r="N77" i="1"/>
  <c r="O77" i="1" s="1"/>
  <c r="H77" i="1"/>
  <c r="N76" i="1"/>
  <c r="O76" i="1" s="1"/>
  <c r="H76" i="1"/>
  <c r="N75" i="1"/>
  <c r="O75" i="1" s="1"/>
  <c r="H75" i="1"/>
  <c r="N74" i="1"/>
  <c r="O74" i="1" s="1"/>
  <c r="H74" i="1"/>
  <c r="N73" i="1"/>
  <c r="O73" i="1" s="1"/>
  <c r="H73" i="1"/>
  <c r="N72" i="1"/>
  <c r="O72" i="1" s="1"/>
  <c r="H72" i="1"/>
  <c r="N71" i="1"/>
  <c r="O71" i="1" s="1"/>
  <c r="H71" i="1"/>
  <c r="N70" i="1"/>
  <c r="O70" i="1" s="1"/>
  <c r="H70" i="1"/>
  <c r="N69" i="1"/>
  <c r="O69" i="1" s="1"/>
  <c r="H69" i="1"/>
  <c r="N68" i="1"/>
  <c r="O68" i="1" s="1"/>
  <c r="H68" i="1"/>
  <c r="N67" i="1"/>
  <c r="O67" i="1" s="1"/>
  <c r="H67" i="1"/>
  <c r="N66" i="1"/>
  <c r="O66" i="1" s="1"/>
  <c r="H66" i="1"/>
  <c r="N65" i="1"/>
  <c r="H65" i="1"/>
  <c r="N64" i="1"/>
  <c r="O64" i="1" s="1"/>
  <c r="H64" i="1"/>
  <c r="N63" i="1"/>
  <c r="O63" i="1" s="1"/>
  <c r="H63" i="1"/>
  <c r="N62" i="1"/>
  <c r="O62" i="1" s="1"/>
  <c r="H62" i="1"/>
  <c r="N61" i="1"/>
  <c r="O61" i="1" s="1"/>
  <c r="H61" i="1"/>
  <c r="N60" i="1"/>
  <c r="O60" i="1" s="1"/>
  <c r="H60" i="1"/>
  <c r="N59" i="1"/>
  <c r="O59" i="1" s="1"/>
  <c r="H59" i="1"/>
  <c r="N58" i="1"/>
  <c r="O58" i="1" s="1"/>
  <c r="H58" i="1"/>
  <c r="N57" i="1"/>
  <c r="O57" i="1" s="1"/>
  <c r="H57" i="1"/>
  <c r="N56" i="1"/>
  <c r="O56" i="1" s="1"/>
  <c r="H56" i="1"/>
  <c r="N55" i="1"/>
  <c r="O55" i="1" s="1"/>
  <c r="H55" i="1"/>
  <c r="N54" i="1"/>
  <c r="O54" i="1" s="1"/>
  <c r="H54" i="1"/>
  <c r="N53" i="1"/>
  <c r="O53" i="1" s="1"/>
  <c r="H53" i="1"/>
  <c r="N52" i="1"/>
  <c r="O52" i="1" s="1"/>
  <c r="H52" i="1"/>
  <c r="N51" i="1"/>
  <c r="O51" i="1" s="1"/>
  <c r="H51" i="1"/>
  <c r="N50" i="1"/>
  <c r="O50" i="1" s="1"/>
  <c r="H50" i="1"/>
  <c r="N49" i="1"/>
  <c r="O49" i="1" s="1"/>
  <c r="H49" i="1"/>
  <c r="N48" i="1"/>
  <c r="O48" i="1" s="1"/>
  <c r="N47" i="1"/>
  <c r="O47" i="1" s="1"/>
  <c r="H47" i="1"/>
  <c r="N46" i="1"/>
  <c r="O46" i="1" s="1"/>
  <c r="H46" i="1"/>
  <c r="N45" i="1"/>
  <c r="O45" i="1" s="1"/>
  <c r="H45" i="1"/>
  <c r="N44" i="1"/>
  <c r="O44" i="1" s="1"/>
  <c r="H44" i="1"/>
  <c r="N43" i="1"/>
  <c r="O43" i="1" s="1"/>
  <c r="H43" i="1"/>
  <c r="N42" i="1"/>
  <c r="O42" i="1" s="1"/>
  <c r="H42" i="1"/>
  <c r="N41" i="1"/>
  <c r="O41" i="1" s="1"/>
  <c r="H41" i="1"/>
  <c r="N40" i="1"/>
  <c r="O40" i="1" s="1"/>
  <c r="H40" i="1"/>
  <c r="N39" i="1"/>
  <c r="O39" i="1" s="1"/>
  <c r="H39" i="1"/>
  <c r="N38" i="1"/>
  <c r="O38" i="1" s="1"/>
  <c r="H38" i="1"/>
  <c r="N37" i="1"/>
  <c r="O37" i="1" s="1"/>
  <c r="H37" i="1"/>
  <c r="N36" i="1"/>
  <c r="O36" i="1" s="1"/>
  <c r="H36" i="1"/>
  <c r="N35" i="1"/>
  <c r="O35" i="1" s="1"/>
  <c r="H35" i="1"/>
  <c r="N34" i="1"/>
  <c r="O34" i="1" s="1"/>
  <c r="H34" i="1"/>
  <c r="N33" i="1"/>
  <c r="O33" i="1" s="1"/>
  <c r="H33" i="1"/>
  <c r="N32" i="1"/>
  <c r="O32" i="1" s="1"/>
  <c r="H32" i="1"/>
  <c r="N31" i="1"/>
  <c r="O31" i="1" s="1"/>
  <c r="H31" i="1"/>
  <c r="N30" i="1"/>
  <c r="O30" i="1" s="1"/>
  <c r="H30" i="1"/>
  <c r="N29" i="1"/>
  <c r="O29" i="1" s="1"/>
  <c r="H29" i="1"/>
  <c r="N28" i="1"/>
  <c r="O28" i="1" s="1"/>
  <c r="H28" i="1"/>
  <c r="N27" i="1"/>
  <c r="O27" i="1" s="1"/>
  <c r="H27" i="1"/>
  <c r="N26" i="1"/>
  <c r="H26" i="1"/>
  <c r="N25" i="1"/>
  <c r="O25" i="1" s="1"/>
  <c r="H25" i="1"/>
  <c r="N24" i="1"/>
  <c r="O24" i="1" s="1"/>
  <c r="H24" i="1"/>
  <c r="N23" i="1"/>
  <c r="O23" i="1" s="1"/>
  <c r="H23" i="1"/>
  <c r="N22" i="1"/>
  <c r="O22" i="1" s="1"/>
  <c r="H22" i="1"/>
  <c r="N21" i="1"/>
  <c r="O21" i="1" s="1"/>
  <c r="H21" i="1"/>
  <c r="N20" i="1"/>
  <c r="O20" i="1" s="1"/>
  <c r="H20" i="1"/>
  <c r="N19" i="1"/>
  <c r="H19" i="1"/>
  <c r="N18" i="1"/>
  <c r="O18" i="1" s="1"/>
  <c r="H18" i="1"/>
  <c r="N17" i="1"/>
  <c r="O17" i="1" s="1"/>
  <c r="N16" i="1"/>
  <c r="O16" i="1" s="1"/>
  <c r="H16" i="1"/>
  <c r="N15" i="1"/>
  <c r="O15" i="1" s="1"/>
  <c r="H15" i="1"/>
  <c r="N14" i="1"/>
  <c r="O14" i="1" s="1"/>
  <c r="H14" i="1"/>
  <c r="N13" i="1"/>
  <c r="O13" i="1" s="1"/>
  <c r="H13" i="1"/>
  <c r="N12" i="1"/>
  <c r="O12" i="1" s="1"/>
  <c r="H12" i="1"/>
  <c r="N11" i="1"/>
  <c r="O11" i="1" s="1"/>
  <c r="H11" i="1"/>
  <c r="N10" i="1"/>
  <c r="O10" i="1" s="1"/>
  <c r="H10" i="1"/>
  <c r="N9" i="1"/>
  <c r="O9" i="1" s="1"/>
  <c r="H9" i="1"/>
  <c r="N8" i="1"/>
  <c r="O8" i="1" s="1"/>
  <c r="H8" i="1"/>
  <c r="N7" i="1"/>
  <c r="O7" i="1" s="1"/>
  <c r="H7" i="1"/>
  <c r="N6" i="1"/>
  <c r="O6" i="1" s="1"/>
  <c r="H6" i="1"/>
  <c r="N5" i="1"/>
  <c r="O5" i="1" s="1"/>
  <c r="H5" i="1"/>
  <c r="N4" i="1"/>
  <c r="O4" i="1" s="1"/>
  <c r="H4" i="1"/>
  <c r="N3" i="1"/>
  <c r="O3" i="1" s="1"/>
  <c r="H3" i="1"/>
  <c r="N2" i="1"/>
  <c r="O2" i="1" s="1"/>
  <c r="H2" i="1"/>
  <c r="O185" i="1" l="1"/>
  <c r="O19" i="1"/>
  <c r="O65" i="1"/>
  <c r="O26" i="1"/>
  <c r="O97" i="1"/>
  <c r="N261" i="1"/>
  <c r="O261" i="1" s="1"/>
  <c r="O178" i="1"/>
  <c r="H261" i="1"/>
</calcChain>
</file>

<file path=xl/comments1.xml><?xml version="1.0" encoding="utf-8"?>
<comments xmlns="http://schemas.openxmlformats.org/spreadsheetml/2006/main">
  <authors>
    <author>Jose Cuello de La Cruz</author>
  </authors>
  <commentList>
    <comment ref="E135" authorId="0" shapeId="0">
      <text>
        <r>
          <rPr>
            <b/>
            <sz val="9"/>
            <color indexed="81"/>
            <rFont val="Tahoma"/>
            <family val="2"/>
          </rPr>
          <t>Jose Cuello de La Cruz:</t>
        </r>
        <r>
          <rPr>
            <sz val="9"/>
            <color indexed="81"/>
            <rFont val="Tahoma"/>
            <family val="2"/>
          </rPr>
          <t xml:space="preserve">
Licencia desde el 20 de julio de 2016 hasta noviembre de 2017</t>
        </r>
      </text>
    </comment>
  </commentList>
</comments>
</file>

<file path=xl/sharedStrings.xml><?xml version="1.0" encoding="utf-8"?>
<sst xmlns="http://schemas.openxmlformats.org/spreadsheetml/2006/main" count="795" uniqueCount="369">
  <si>
    <t>SFS</t>
  </si>
  <si>
    <t>AFP</t>
  </si>
  <si>
    <t>ISR</t>
  </si>
  <si>
    <t>PLENO DE JUECES</t>
  </si>
  <si>
    <t>Mariano Rodríguez</t>
  </si>
  <si>
    <t>Presidente</t>
  </si>
  <si>
    <t>Mabel Feliz</t>
  </si>
  <si>
    <t>Juez Titular</t>
  </si>
  <si>
    <t>Fausto Marino Mendoza</t>
  </si>
  <si>
    <t>John Guiliani Valenzuela</t>
  </si>
  <si>
    <t>José Manuel Hernández Peguero</t>
  </si>
  <si>
    <t>PRESIDENCIA</t>
  </si>
  <si>
    <t>Yesenia Rosado Rivas</t>
  </si>
  <si>
    <t>Asistente Administrativa</t>
  </si>
  <si>
    <t>Aimé Judith Issa Avilés</t>
  </si>
  <si>
    <t>Asistente Ejecutiva</t>
  </si>
  <si>
    <t>Anderson Dirocie De León</t>
  </si>
  <si>
    <t>Secretario II</t>
  </si>
  <si>
    <t>Ramón Urbáez</t>
  </si>
  <si>
    <t>Anaitis Cabrera García</t>
  </si>
  <si>
    <t>Secretaria Ejecutiva</t>
  </si>
  <si>
    <t>Rosanny Albertina Medina Tejeda</t>
  </si>
  <si>
    <t>Secretaria II</t>
  </si>
  <si>
    <t>Santos Roberto Rodriguez Guillen</t>
  </si>
  <si>
    <t>Mensajero</t>
  </si>
  <si>
    <t>Luisina Piña Báez</t>
  </si>
  <si>
    <t xml:space="preserve">Abogada Ayudante </t>
  </si>
  <si>
    <t>Sheila Natalie Lembert Vittini</t>
  </si>
  <si>
    <t>Heiron Edilberto Estévez Pilarte</t>
  </si>
  <si>
    <t>Paola Reynoso Guzmán</t>
  </si>
  <si>
    <t>Juan Fernando Libertador Tejada</t>
  </si>
  <si>
    <t>Seguridad Personal</t>
  </si>
  <si>
    <t>DESPACHO DRA. MABEL FELIZ</t>
  </si>
  <si>
    <t>Candida Miguelina Hernandez Baret</t>
  </si>
  <si>
    <t>Abogado Ayudante</t>
  </si>
  <si>
    <t>Guillermina Mateo Cabral</t>
  </si>
  <si>
    <t>Abogada Ayudante</t>
  </si>
  <si>
    <t>Juan Narciso Elías Vizcaíno Canario</t>
  </si>
  <si>
    <t>Yngrid M. Altagracia Jimenez Sánchez</t>
  </si>
  <si>
    <t>Priscila Sanz Melo</t>
  </si>
  <si>
    <t>Patria Alt. Reyes Torres</t>
  </si>
  <si>
    <t>Ariel Enmanuel Mejía Castro</t>
  </si>
  <si>
    <t>Asistente</t>
  </si>
  <si>
    <t>DESPACHO DR. MARINO MENDOZA</t>
  </si>
  <si>
    <t>Carmen Paulino Castillo</t>
  </si>
  <si>
    <t>AsistenteEjecutiva</t>
  </si>
  <si>
    <t>Ramón B Poueriet Rolffot</t>
  </si>
  <si>
    <t>Andrys Saldivar  Mota</t>
  </si>
  <si>
    <t>Sarah Isabel Tavarez Valdez</t>
  </si>
  <si>
    <t>Uclenia Peña Peña</t>
  </si>
  <si>
    <t>Carleny Garo de la Cruz</t>
  </si>
  <si>
    <t>Liznel A. Ledesma Asjana</t>
  </si>
  <si>
    <t>Juan Francisco Méndez</t>
  </si>
  <si>
    <t>Chofer</t>
  </si>
  <si>
    <t>Eligio Franco Arias</t>
  </si>
  <si>
    <t>Seguridad Familiar</t>
  </si>
  <si>
    <t>Pedro Julio Báez Paulino</t>
  </si>
  <si>
    <t>Manuel Gilberto Perdomo Encarnación</t>
  </si>
  <si>
    <t>Julio Lorenzo De La Rosa</t>
  </si>
  <si>
    <t>Francisco Nivar</t>
  </si>
  <si>
    <t>Pedro Julio Hernández</t>
  </si>
  <si>
    <t>Juan Ramón Quezada Peña</t>
  </si>
  <si>
    <t>Felix Duarte Paulino</t>
  </si>
  <si>
    <t>Carlos J. Retif Alvarez</t>
  </si>
  <si>
    <t>Asistente Ejecutivo</t>
  </si>
  <si>
    <t>José Aismendy Guzmán Nina</t>
  </si>
  <si>
    <t xml:space="preserve">Rafael S. Ferreras Santos </t>
  </si>
  <si>
    <t>Isis Priscila Pérez Martínez</t>
  </si>
  <si>
    <t>Luis Andrés Herrera Polanco</t>
  </si>
  <si>
    <t>Christian Vicente Tejada Pérez</t>
  </si>
  <si>
    <t>Jazmín Arias Araujo</t>
  </si>
  <si>
    <t>Odeyda Mejia Olivero</t>
  </si>
  <si>
    <t>Carlos Beriguette Gonzalez</t>
  </si>
  <si>
    <t>Franklin Anibal Martínez Frometa</t>
  </si>
  <si>
    <t>DESPACHO DR. JOSE M. HERNANDEZ P.</t>
  </si>
  <si>
    <t>Malaquías Contreras</t>
  </si>
  <si>
    <t>Dámaso Méndez</t>
  </si>
  <si>
    <t>Félix Ramón Faña</t>
  </si>
  <si>
    <t>Luisa Katherine Matos Mateo</t>
  </si>
  <si>
    <t>Gregorit José Martínez Mencía</t>
  </si>
  <si>
    <t>Fatima Jasiel Espinosa Guzman</t>
  </si>
  <si>
    <t>Eduardo Hernández Báez</t>
  </si>
  <si>
    <t>Secretaria Ejecutivo</t>
  </si>
  <si>
    <t>Margarita Elena Pimentel</t>
  </si>
  <si>
    <t>Ramón Antonio Lora</t>
  </si>
  <si>
    <t>Manuel Aquiles Piña De los Santos</t>
  </si>
  <si>
    <t>Isidro Espinosa Mora</t>
  </si>
  <si>
    <t>Juan Salvador Rodríguez</t>
  </si>
  <si>
    <t>Seguridad familiar</t>
  </si>
  <si>
    <t>SECRETARIA GENERAL</t>
  </si>
  <si>
    <t>Zeneida Severino</t>
  </si>
  <si>
    <t>Secretaria General</t>
  </si>
  <si>
    <t>Nidia Alt. Ulerio Hernández</t>
  </si>
  <si>
    <t>Johanny G. Galan Rodriguez</t>
  </si>
  <si>
    <t>Libida Sánchez Martínez</t>
  </si>
  <si>
    <t>Luz Del Carmen Martinez Espinal</t>
  </si>
  <si>
    <t>Josúe Artiles Mota</t>
  </si>
  <si>
    <t>Gabriela Maria Urbaez Antigua</t>
  </si>
  <si>
    <t>Suplente Secretaria General</t>
  </si>
  <si>
    <t>Nachara Paulette Rodríguez del Rosario</t>
  </si>
  <si>
    <t>Recepcionista</t>
  </si>
  <si>
    <t>Patricia Carolina Soto</t>
  </si>
  <si>
    <t>Yesica Veras Espinal</t>
  </si>
  <si>
    <t>Ana Carolina Taveras Pérez</t>
  </si>
  <si>
    <t>Katherin  Danyerly Sarita Gil</t>
  </si>
  <si>
    <t>Richard Cuevas Santana</t>
  </si>
  <si>
    <t>Auxiliar II</t>
  </si>
  <si>
    <t>Glenis María Soriano Chivilli</t>
  </si>
  <si>
    <t>Elhianna V. Herrera Hernandez</t>
  </si>
  <si>
    <t>Abogada II</t>
  </si>
  <si>
    <t>Carolin Luisana Díaz Pujols</t>
  </si>
  <si>
    <t>Carlos Andrés Pérez Lara</t>
  </si>
  <si>
    <t>Abogado II</t>
  </si>
  <si>
    <t>Ramón Alberto Ruiz Díaz</t>
  </si>
  <si>
    <t>Ariela Daneira Madera Garcia</t>
  </si>
  <si>
    <t>Enmanuel Herguedas Nivar</t>
  </si>
  <si>
    <t>Archivista</t>
  </si>
  <si>
    <t>Nelson Danel Paula Amador</t>
  </si>
  <si>
    <t>Roni Alexander Pozo Lachapel</t>
  </si>
  <si>
    <t>DEPTO. ARCHIVO Y CORRESPONDENCIA</t>
  </si>
  <si>
    <t>Elisa A. Abreu J.</t>
  </si>
  <si>
    <t>Encargada</t>
  </si>
  <si>
    <t>Fabio Junior Terrero Quevedo</t>
  </si>
  <si>
    <t>Fotocopista</t>
  </si>
  <si>
    <t>Roberto Ovando German</t>
  </si>
  <si>
    <t>Jorge Luis Delgado</t>
  </si>
  <si>
    <t>Wanda Marian Herrera Suero</t>
  </si>
  <si>
    <t>José Luis Reyes Carrasco</t>
  </si>
  <si>
    <t>Liliam Polanco Naveo</t>
  </si>
  <si>
    <t>Samuel Mejía Taveras</t>
  </si>
  <si>
    <t>Isaias Emmanuel del Cristo Inoa</t>
  </si>
  <si>
    <t>Manuel García Geronimo</t>
  </si>
  <si>
    <t>DIRECCION CONTENCIOSA ELECTORAL</t>
  </si>
  <si>
    <t>Juan Ramón Vásquez Abreu</t>
  </si>
  <si>
    <t>Director</t>
  </si>
  <si>
    <t>Victor Manuel Perez Duarte</t>
  </si>
  <si>
    <t>Denny Emmanuel Díaz Mordán</t>
  </si>
  <si>
    <t>Ramon Encarnacion Montero</t>
  </si>
  <si>
    <t>Serge Frederic Olivo Almánzar</t>
  </si>
  <si>
    <t>Stefany María Peña Hernández</t>
  </si>
  <si>
    <t>Yolanda Agüero Santana</t>
  </si>
  <si>
    <t>Abogada Ayudante II</t>
  </si>
  <si>
    <t>Leith Eilin Matos Jiménez</t>
  </si>
  <si>
    <t>DIRECCION DE RECTIFICACION DE ACTOS</t>
  </si>
  <si>
    <t>Hermenegilda Fondeur Ramírez</t>
  </si>
  <si>
    <t>Directora</t>
  </si>
  <si>
    <t>Rosa A.  Fernández Rodriguez</t>
  </si>
  <si>
    <t>Sub-Directora</t>
  </si>
  <si>
    <t>Angélica Margarita Sánchez</t>
  </si>
  <si>
    <t>Rosario Antonio Arache Jiménez</t>
  </si>
  <si>
    <t>Abogado Ayudante II</t>
  </si>
  <si>
    <t>Swanee Larisa Cano Rodriguez</t>
  </si>
  <si>
    <t>Karen Miosotis Moya Frías</t>
  </si>
  <si>
    <t>Keila María Mateo Ramírez</t>
  </si>
  <si>
    <t>Keila Priscila Calderón Pérez</t>
  </si>
  <si>
    <t>Rosa Altagracia Vélez López</t>
  </si>
  <si>
    <t>Iguemota Alcántara Baéz</t>
  </si>
  <si>
    <t>Zaira Pichardo Ponce de León</t>
  </si>
  <si>
    <t>Aldo Enmanuel Peguero Reyes</t>
  </si>
  <si>
    <t>Héctor David Inoa Bonelly</t>
  </si>
  <si>
    <t>Susana Altagracia Bernabe</t>
  </si>
  <si>
    <t>Verónica Raquel Báez Victorino</t>
  </si>
  <si>
    <t>Martha Mayelin Elas Roa</t>
  </si>
  <si>
    <t>Farah Massiel Almánzar</t>
  </si>
  <si>
    <t>Marlyn Dassiel Ferreras Suero</t>
  </si>
  <si>
    <t>José Isidro Frías Guerrero</t>
  </si>
  <si>
    <t>Abogad0 Ayudante II</t>
  </si>
  <si>
    <t>Carmen Laura Ureña Polanco</t>
  </si>
  <si>
    <t>Candy Espaillat Vásquez</t>
  </si>
  <si>
    <t>Ariela María Baldera Gutiérrez</t>
  </si>
  <si>
    <t>Allison M. Pérez Medrano</t>
  </si>
  <si>
    <t>David R Moreta Moreno</t>
  </si>
  <si>
    <t>Rodolfo Tapia Merán</t>
  </si>
  <si>
    <t>Orfelina Valerio Duarte</t>
  </si>
  <si>
    <t>Mirna V. Natera Uribe</t>
  </si>
  <si>
    <t>Stephanie Virginia Jiménez</t>
  </si>
  <si>
    <t>Fernanda Reynoso Reyes</t>
  </si>
  <si>
    <t>Magderine Dipré Lorenzo</t>
  </si>
  <si>
    <t>Reginaldo Gómez</t>
  </si>
  <si>
    <t>Alfredo Horacio Yeger</t>
  </si>
  <si>
    <t>Génesis Shagira Abreu Brito</t>
  </si>
  <si>
    <t>Nadelka Victoriano Mézquita</t>
  </si>
  <si>
    <t>Luisa Mariel Peralta Piña</t>
  </si>
  <si>
    <t>Martha Bigay Ulloa</t>
  </si>
  <si>
    <t>Fhlor Leonhela Ogando Pujols</t>
  </si>
  <si>
    <t>Rosanni María Román Galvas</t>
  </si>
  <si>
    <t>Rafael Capellán Nova</t>
  </si>
  <si>
    <t>Bill Leuis Peña Batista</t>
  </si>
  <si>
    <t>Camilo N Heredia Jiménez</t>
  </si>
  <si>
    <t>Dilania Altagracia Mateo Almonte</t>
  </si>
  <si>
    <t>Pedro Oscar Tineo Báez</t>
  </si>
  <si>
    <t>Hugo Francisco Alvarez Hapud</t>
  </si>
  <si>
    <t>Talia Josefina Estévez Vásquez</t>
  </si>
  <si>
    <t>Rhina de los Milagros de los Santos Castillo</t>
  </si>
  <si>
    <t>Julia Mateo Ogando</t>
  </si>
  <si>
    <t>Edelmira Ovalles Polanco</t>
  </si>
  <si>
    <t>Juan José Quezada Rodríguez</t>
  </si>
  <si>
    <t>Lidio Ogando Pérez</t>
  </si>
  <si>
    <t>Silvestre Isrrael Polanco Coste</t>
  </si>
  <si>
    <t>Carla Mariana López Germán</t>
  </si>
  <si>
    <t>Héctor Alfonso Vélez Contreras</t>
  </si>
  <si>
    <t>Andrea Margarita Jesús Araujo</t>
  </si>
  <si>
    <t>Kateyne Virginia De León</t>
  </si>
  <si>
    <t>Geidy Asencio Andújar</t>
  </si>
  <si>
    <t>Digitadora</t>
  </si>
  <si>
    <t>Victor E Ferreras Medrano</t>
  </si>
  <si>
    <t>Digitador</t>
  </si>
  <si>
    <t>Ivelly Altagracia Mercedes Vargas</t>
  </si>
  <si>
    <t>Mayté Nadal Olmos</t>
  </si>
  <si>
    <t xml:space="preserve">Rafaela E Mena Díaz </t>
  </si>
  <si>
    <t>María I Alcántara Jiménez</t>
  </si>
  <si>
    <t>Solaine Rafaelina Espinal</t>
  </si>
  <si>
    <t>Marien Castillo Zorrilla</t>
  </si>
  <si>
    <t>Auxiliar de Call Center</t>
  </si>
  <si>
    <t>Rubí Capellán Meléndez</t>
  </si>
  <si>
    <t>Madelline I Echavarría Rodríguez</t>
  </si>
  <si>
    <t>Yokasta E. Guillen Olivares</t>
  </si>
  <si>
    <t>Amparo Upía Jiménez</t>
  </si>
  <si>
    <t>Victor Manuel Matos Ortíz</t>
  </si>
  <si>
    <t>Domingo de Jesus Burgos Martínez</t>
  </si>
  <si>
    <t>Alba Antonia Cabral Núñez</t>
  </si>
  <si>
    <t>Miguel Antonio Risk Mirabal</t>
  </si>
  <si>
    <t>Angélica Paola Decamps Florián</t>
  </si>
  <si>
    <t>Joel Henriquez Camacho</t>
  </si>
  <si>
    <t>Wilver José Polanco Alvarez</t>
  </si>
  <si>
    <t>Mensajero Interno</t>
  </si>
  <si>
    <t>DIRECCION DE INSPECCION</t>
  </si>
  <si>
    <t xml:space="preserve"> David Adolfo Olivero Báez</t>
  </si>
  <si>
    <t>Manuel Emilio Cabral Ortiz</t>
  </si>
  <si>
    <t>Inspector</t>
  </si>
  <si>
    <t>Patria Bernardina Castaños Nuñez</t>
  </si>
  <si>
    <t>Inspectora</t>
  </si>
  <si>
    <t>Juan Ramón Arnaud Castillo</t>
  </si>
  <si>
    <t>Romeo Oviedo Labourt</t>
  </si>
  <si>
    <t>Belkis Altagracia Aquino Reyes</t>
  </si>
  <si>
    <t>Joel Antonio Mambrú Caraballo</t>
  </si>
  <si>
    <t>DIRECCION DE TECNOLOGIA DE LA INFORMACION</t>
  </si>
  <si>
    <t>Carlos Manuel Rosario Férnandez</t>
  </si>
  <si>
    <t>Francisco Alberto Nuñez José</t>
  </si>
  <si>
    <t>Encargado de Soporte Técnico</t>
  </si>
  <si>
    <t>Juan III De Los Santos Aguiar</t>
  </si>
  <si>
    <t>Webmaster</t>
  </si>
  <si>
    <t>Paola Elizabeth Alcántara Bobea</t>
  </si>
  <si>
    <t>Juan Ysaias Moronta Martes</t>
  </si>
  <si>
    <t>Digitadror</t>
  </si>
  <si>
    <t>Verónica Esther Colombo Severino</t>
  </si>
  <si>
    <t>Miguel Eduardo Abreu Medina</t>
  </si>
  <si>
    <t>Soporte Tecnico</t>
  </si>
  <si>
    <t>Carolina Diaz</t>
  </si>
  <si>
    <t>Orlando Enmanuel Rosario De Los Santos</t>
  </si>
  <si>
    <t>Ariel Paniagua García</t>
  </si>
  <si>
    <t>Operador de Central Telefónica</t>
  </si>
  <si>
    <t>Ammiel Arturo Marte Acosta</t>
  </si>
  <si>
    <t>Encargado de Analisis y Desarrollo</t>
  </si>
  <si>
    <t>Victor Manuel Villegas de la Rosa</t>
  </si>
  <si>
    <t>Enc. De Infraestructura y Com.</t>
  </si>
  <si>
    <t>Yohanna Altagracia Paulino Paulino</t>
  </si>
  <si>
    <t>Gestor de Help Desk</t>
  </si>
  <si>
    <t>Christían Lenny Flores Sánchez</t>
  </si>
  <si>
    <t>Soporte de Redes</t>
  </si>
  <si>
    <t>DIRECCCION DE RECUSOS HUMANOS</t>
  </si>
  <si>
    <t>Ligia Aida Teresa Pardilla Pujols</t>
  </si>
  <si>
    <t>Karol García Mena</t>
  </si>
  <si>
    <t>Analista I</t>
  </si>
  <si>
    <t>Katherine Michelle Rodríguez</t>
  </si>
  <si>
    <t>Auxiliar I</t>
  </si>
  <si>
    <t>DIRECCION DE RELACIONES INT. Y PROTOCOLO</t>
  </si>
  <si>
    <t>Sheila Altagracia  Rosario</t>
  </si>
  <si>
    <t>Lillibel Noemi Blanco</t>
  </si>
  <si>
    <t>Ana Amelia Abreu González</t>
  </si>
  <si>
    <t>Coordinadora Asuntos Internos Protocolares</t>
  </si>
  <si>
    <t>DIRECCION CONSULTORIA JURIDICA</t>
  </si>
  <si>
    <t>Juan Antonio Garrido</t>
  </si>
  <si>
    <t>Daniel Alberto Ibert Roca</t>
  </si>
  <si>
    <t>DIRECCION AUDITORIA INTERNA</t>
  </si>
  <si>
    <t>Luz del Carmen Gómez Nuñez</t>
  </si>
  <si>
    <t>Franklin David Novas Bello</t>
  </si>
  <si>
    <t>Auditor II</t>
  </si>
  <si>
    <t>DEPTO. ACCESO A LA INFORMACION</t>
  </si>
  <si>
    <t>Roberto Valentín Guerrero López</t>
  </si>
  <si>
    <t>Encargado</t>
  </si>
  <si>
    <t>Griselda Batista Aristy</t>
  </si>
  <si>
    <t>DIRECCION DE COMUNICACIONES</t>
  </si>
  <si>
    <t>Kenia Carmona Díaz</t>
  </si>
  <si>
    <t>Arlen Patricia Regalado Bautista</t>
  </si>
  <si>
    <t>Enc División de  Protocolo</t>
  </si>
  <si>
    <t>Deogracia  Peña Santos</t>
  </si>
  <si>
    <t>Periodista</t>
  </si>
  <si>
    <t>Rixie Alfonsina Uribe Aquino</t>
  </si>
  <si>
    <t>José Rafael Segura</t>
  </si>
  <si>
    <t>Fotografo</t>
  </si>
  <si>
    <t>Eloy Núñez Peña</t>
  </si>
  <si>
    <t>Camarógrafo</t>
  </si>
  <si>
    <t>Carlos José Rodríguez Guilléen</t>
  </si>
  <si>
    <t>Manejador de Redes Sociales</t>
  </si>
  <si>
    <t>DIRECCION FINANCIERA</t>
  </si>
  <si>
    <t>José Cuello de La Cruz</t>
  </si>
  <si>
    <t>Maria Alt. Sanchez Santiago</t>
  </si>
  <si>
    <t>Analista II</t>
  </si>
  <si>
    <t>DEPTO. CONTABILIDAD</t>
  </si>
  <si>
    <t>Altagracia de Los Santos Liriano</t>
  </si>
  <si>
    <t>Melvin Stharlyn Montero Vallejo</t>
  </si>
  <si>
    <t>Contador II</t>
  </si>
  <si>
    <t>Jorge Luis Acosta Viñas</t>
  </si>
  <si>
    <t>Auxiliar III</t>
  </si>
  <si>
    <t>DEPTO. PRESUPUESTO</t>
  </si>
  <si>
    <t>Isabel I. Espinal Crespo</t>
  </si>
  <si>
    <t>DIRECCION DE PLANIFICACION Y DESARROLLO</t>
  </si>
  <si>
    <t>Caliope Malena Coronado</t>
  </si>
  <si>
    <t>Rosa Anna Oviedo de Senior</t>
  </si>
  <si>
    <t>DIRECCION ADMINISTRATIVA</t>
  </si>
  <si>
    <t>Rosa M. Andujar Campillo</t>
  </si>
  <si>
    <t>Neris Angela Cruz Volquez</t>
  </si>
  <si>
    <t>Yahindy Fulgencio</t>
  </si>
  <si>
    <t>DEPTO. DE COMPRAS Y CONTRATACIONES</t>
  </si>
  <si>
    <t>María Yadira Castillo Pantaleón</t>
  </si>
  <si>
    <t>Awilda Yelidá Blanco Castillo</t>
  </si>
  <si>
    <t>Aneurys Feliz Cuevas</t>
  </si>
  <si>
    <t>Jahaira Lucia Domínguez Yapul</t>
  </si>
  <si>
    <t>DEPTO. DE SERVICIOS GENERALES</t>
  </si>
  <si>
    <t>Alicia Minerva Mirabal Vásquez</t>
  </si>
  <si>
    <t>Miguel Angel Nuñez Almánzar</t>
  </si>
  <si>
    <t>Encargado Div. Almacen</t>
  </si>
  <si>
    <t>Belkis Queliz Genao</t>
  </si>
  <si>
    <t>Ydiorgina Jiménez</t>
  </si>
  <si>
    <t>Juan Yovanny Burgos Sánchez</t>
  </si>
  <si>
    <t>Electricista</t>
  </si>
  <si>
    <t>Wilfrido Jerez</t>
  </si>
  <si>
    <t>Diego Taveras Méndez</t>
  </si>
  <si>
    <t>José Antonio Peguero Ramón</t>
  </si>
  <si>
    <t>Ramón Polanco de la Rosa</t>
  </si>
  <si>
    <t>DIVISION DE MAYORDOMIA</t>
  </si>
  <si>
    <t>Emilia Tavarez</t>
  </si>
  <si>
    <t>Sención Ogando Martínez</t>
  </si>
  <si>
    <t>Supervisor Mayordomia</t>
  </si>
  <si>
    <t>Jonathan Brito Genao</t>
  </si>
  <si>
    <t>Camarero</t>
  </si>
  <si>
    <t>Joel Antonio Liriano Fernández</t>
  </si>
  <si>
    <t>Jacqueline Del Carmen Abreu</t>
  </si>
  <si>
    <t>Aurelia M Paulino</t>
  </si>
  <si>
    <t>Conserje</t>
  </si>
  <si>
    <t>Francisca Rosario Garcia</t>
  </si>
  <si>
    <t>Segunda Isabel Rodríguez</t>
  </si>
  <si>
    <t>Marina Lorenzo</t>
  </si>
  <si>
    <t>Natanael Santos Ortega</t>
  </si>
  <si>
    <t>Secundina Liranzo</t>
  </si>
  <si>
    <t>Ruben Dario Carreras</t>
  </si>
  <si>
    <t>Damaris M. Alvarez Hazim</t>
  </si>
  <si>
    <t>Altagracia Otaño Moreta</t>
  </si>
  <si>
    <t>Clarito Adames Suero</t>
  </si>
  <si>
    <t>Ramóm Alexander Liriano Severino</t>
  </si>
  <si>
    <t>Gari Antonio Lora Carela</t>
  </si>
  <si>
    <t>Mercedes Castaño Rivera</t>
  </si>
  <si>
    <t>DEPTO. DE SEGURIDAD</t>
  </si>
  <si>
    <t>Paola Santana Méndez</t>
  </si>
  <si>
    <t>DIVISION DE IGUALDAD DE GENERO</t>
  </si>
  <si>
    <t>María Carolina Alvarado Bolaños</t>
  </si>
  <si>
    <t>NominaFecha</t>
  </si>
  <si>
    <t>Departamento</t>
  </si>
  <si>
    <t>Nombre</t>
  </si>
  <si>
    <t>Posicion</t>
  </si>
  <si>
    <t>SalarioBruto</t>
  </si>
  <si>
    <t>SueldoBaseParaImpuesto</t>
  </si>
  <si>
    <t>OtrosPagos</t>
  </si>
  <si>
    <t>DescuentoAutorizado</t>
  </si>
  <si>
    <t>DescuentoPercapita</t>
  </si>
  <si>
    <t>OtrosDescuentos</t>
  </si>
  <si>
    <t>TotalDescuento</t>
  </si>
  <si>
    <t>SalarioNeto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</si>
</sst>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b/>
      <sz val="12"/>
      <color indexed="8"/>
      <name val="Times New Roman"/>
      <family val="1"/>
    </font>
    <font>
      <sz val="12"/>
      <color indexed="8"/>
      <name val="Times New Roman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2"/>
    </font>
    <font>
      <sz val="14"/>
      <name val="Times New Roman"/>
      <family val="1"/>
    </font>
    <font>
      <i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13" fillId="0" borderId="0"/>
    <xf numFmtId="0" fontId="1" fillId="0" borderId="0"/>
  </cellStyleXfs>
  <cellXfs count="41">
    <xf numFmtId="0" fontId="0" fillId="0" borderId="0" xfId="0"/>
    <xf numFmtId="40" fontId="2" fillId="0" borderId="0" xfId="1" applyNumberFormat="1" applyAlignment="1"/>
    <xf numFmtId="40" fontId="3" fillId="0" borderId="1" xfId="1" applyNumberFormat="1" applyFont="1" applyBorder="1" applyAlignment="1">
      <alignment horizontal="left"/>
    </xf>
    <xf numFmtId="40" fontId="5" fillId="0" borderId="1" xfId="1" applyNumberFormat="1" applyFont="1" applyBorder="1" applyAlignment="1">
      <alignment horizontal="left"/>
    </xf>
    <xf numFmtId="40" fontId="5" fillId="0" borderId="1" xfId="1" applyNumberFormat="1" applyFont="1" applyBorder="1" applyAlignment="1">
      <alignment horizontal="center"/>
    </xf>
    <xf numFmtId="40" fontId="5" fillId="0" borderId="1" xfId="1" applyNumberFormat="1" applyFont="1" applyBorder="1" applyAlignment="1"/>
    <xf numFmtId="40" fontId="6" fillId="0" borderId="1" xfId="1" applyNumberFormat="1" applyFont="1" applyBorder="1" applyAlignment="1">
      <alignment horizontal="left"/>
    </xf>
    <xf numFmtId="40" fontId="6" fillId="0" borderId="1" xfId="1" applyNumberFormat="1" applyFont="1" applyBorder="1" applyAlignment="1">
      <alignment horizontal="center"/>
    </xf>
    <xf numFmtId="40" fontId="6" fillId="0" borderId="1" xfId="1" applyNumberFormat="1" applyFont="1" applyBorder="1" applyAlignment="1"/>
    <xf numFmtId="0" fontId="5" fillId="0" borderId="1" xfId="1" applyFont="1" applyBorder="1"/>
    <xf numFmtId="0" fontId="5" fillId="0" borderId="1" xfId="1" applyFont="1" applyBorder="1" applyAlignment="1">
      <alignment horizontal="center"/>
    </xf>
    <xf numFmtId="0" fontId="7" fillId="0" borderId="1" xfId="1" applyFont="1" applyBorder="1"/>
    <xf numFmtId="40" fontId="8" fillId="0" borderId="0" xfId="1" applyNumberFormat="1" applyFont="1" applyAlignment="1"/>
    <xf numFmtId="40" fontId="2" fillId="0" borderId="0" xfId="1" applyNumberFormat="1" applyAlignment="1">
      <alignment horizontal="center"/>
    </xf>
    <xf numFmtId="39" fontId="7" fillId="0" borderId="1" xfId="1" applyNumberFormat="1" applyFont="1" applyBorder="1" applyAlignment="1"/>
    <xf numFmtId="0" fontId="6" fillId="0" borderId="1" xfId="1" applyFont="1" applyBorder="1"/>
    <xf numFmtId="40" fontId="7" fillId="2" borderId="1" xfId="1" applyNumberFormat="1" applyFont="1" applyFill="1" applyBorder="1" applyAlignment="1">
      <alignment horizontal="left"/>
    </xf>
    <xf numFmtId="0" fontId="5" fillId="0" borderId="1" xfId="1" applyFont="1" applyFill="1" applyBorder="1"/>
    <xf numFmtId="0" fontId="5" fillId="0" borderId="1" xfId="1" applyFont="1" applyFill="1" applyBorder="1" applyAlignment="1">
      <alignment horizontal="center"/>
    </xf>
    <xf numFmtId="40" fontId="8" fillId="0" borderId="1" xfId="1" applyNumberFormat="1" applyFont="1" applyBorder="1" applyAlignment="1"/>
    <xf numFmtId="40" fontId="7" fillId="0" borderId="1" xfId="1" applyNumberFormat="1" applyFont="1" applyBorder="1" applyAlignment="1"/>
    <xf numFmtId="0" fontId="7" fillId="0" borderId="1" xfId="1" applyFont="1" applyFill="1" applyBorder="1"/>
    <xf numFmtId="40" fontId="5" fillId="2" borderId="1" xfId="1" applyNumberFormat="1" applyFont="1" applyFill="1" applyBorder="1" applyAlignment="1">
      <alignment horizontal="center"/>
    </xf>
    <xf numFmtId="40" fontId="5" fillId="2" borderId="1" xfId="1" applyNumberFormat="1" applyFont="1" applyFill="1" applyBorder="1" applyAlignment="1"/>
    <xf numFmtId="0" fontId="9" fillId="0" borderId="1" xfId="1" applyFont="1" applyFill="1" applyBorder="1"/>
    <xf numFmtId="40" fontId="7" fillId="0" borderId="1" xfId="1" applyNumberFormat="1" applyFont="1" applyBorder="1" applyAlignment="1">
      <alignment horizontal="left"/>
    </xf>
    <xf numFmtId="0" fontId="6" fillId="0" borderId="1" xfId="1" applyFont="1" applyFill="1" applyBorder="1"/>
    <xf numFmtId="40" fontId="6" fillId="0" borderId="1" xfId="3" applyNumberFormat="1" applyFont="1" applyBorder="1" applyAlignment="1">
      <alignment horizontal="left"/>
    </xf>
    <xf numFmtId="40" fontId="5" fillId="0" borderId="1" xfId="3" applyNumberFormat="1" applyFont="1" applyBorder="1" applyAlignment="1">
      <alignment horizontal="left"/>
    </xf>
    <xf numFmtId="40" fontId="5" fillId="0" borderId="1" xfId="3" applyNumberFormat="1" applyFont="1" applyBorder="1" applyAlignment="1">
      <alignment horizontal="center"/>
    </xf>
    <xf numFmtId="40" fontId="5" fillId="0" borderId="1" xfId="1" applyNumberFormat="1" applyFont="1" applyBorder="1" applyAlignment="1">
      <alignment horizontal="justify" vertical="center" wrapText="1"/>
    </xf>
    <xf numFmtId="40" fontId="5" fillId="2" borderId="1" xfId="1" applyNumberFormat="1" applyFont="1" applyFill="1" applyBorder="1" applyAlignment="1">
      <alignment horizontal="left"/>
    </xf>
    <xf numFmtId="0" fontId="5" fillId="0" borderId="1" xfId="1" applyFont="1" applyBorder="1" applyAlignment="1">
      <alignment horizontal="justify" vertical="center" wrapText="1"/>
    </xf>
    <xf numFmtId="40" fontId="5" fillId="0" borderId="1" xfId="0" applyNumberFormat="1" applyFont="1" applyBorder="1" applyAlignment="1">
      <alignment horizontal="left"/>
    </xf>
    <xf numFmtId="40" fontId="5" fillId="0" borderId="1" xfId="0" applyNumberFormat="1" applyFont="1" applyBorder="1" applyAlignment="1">
      <alignment horizontal="center"/>
    </xf>
    <xf numFmtId="39" fontId="5" fillId="0" borderId="1" xfId="1" applyNumberFormat="1" applyFont="1" applyBorder="1" applyAlignment="1"/>
    <xf numFmtId="40" fontId="6" fillId="0" borderId="1" xfId="0" applyNumberFormat="1" applyFont="1" applyBorder="1" applyAlignment="1">
      <alignment horizontal="left"/>
    </xf>
    <xf numFmtId="40" fontId="7" fillId="0" borderId="1" xfId="0" applyNumberFormat="1" applyFont="1" applyBorder="1" applyAlignment="1">
      <alignment horizontal="left"/>
    </xf>
    <xf numFmtId="40" fontId="10" fillId="0" borderId="0" xfId="1" applyNumberFormat="1" applyFont="1" applyAlignment="1"/>
    <xf numFmtId="14" fontId="0" fillId="0" borderId="0" xfId="0" applyNumberFormat="1"/>
    <xf numFmtId="14" fontId="2" fillId="0" borderId="0" xfId="1" applyNumberFormat="1" applyAlignment="1"/>
  </cellXfs>
  <cellStyles count="7">
    <cellStyle name="Normal" xfId="0" builtinId="0"/>
    <cellStyle name="Normal 2" xfId="1"/>
    <cellStyle name="Normal 2 2" xfId="3"/>
    <cellStyle name="Normal 2_Analisis Nomina y Flujo" xfId="4"/>
    <cellStyle name="Normal 3" xfId="5"/>
    <cellStyle name="Normal 4" xfId="6"/>
    <cellStyle name="Porcentu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1476375</xdr:colOff>
      <xdr:row>261</xdr:row>
      <xdr:rowOff>0</xdr:rowOff>
    </xdr:from>
    <xdr:ext cx="184731" cy="264560"/>
    <xdr:sp macro="" textlink="">
      <xdr:nvSpPr>
        <xdr:cNvPr id="2" name="1 CuadroTexto"/>
        <xdr:cNvSpPr txBox="1"/>
      </xdr:nvSpPr>
      <xdr:spPr>
        <a:xfrm>
          <a:off x="1476375" y="69027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1476375</xdr:colOff>
      <xdr:row>261</xdr:row>
      <xdr:rowOff>0</xdr:rowOff>
    </xdr:from>
    <xdr:ext cx="184731" cy="264560"/>
    <xdr:sp macro="" textlink="">
      <xdr:nvSpPr>
        <xdr:cNvPr id="3" name="2 CuadroTexto"/>
        <xdr:cNvSpPr txBox="1"/>
      </xdr:nvSpPr>
      <xdr:spPr>
        <a:xfrm>
          <a:off x="1476375" y="6800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43"/>
  <sheetViews>
    <sheetView tabSelected="1" zoomScaleNormal="100" zoomScalePageLayoutView="75" workbookViewId="0">
      <selection activeCell="G2" sqref="G2"/>
    </sheetView>
  </sheetViews>
  <sheetFormatPr baseColWidth="10" defaultRowHeight="15.75" x14ac:dyDescent="0.25"/>
  <cols>
    <col min="1" max="1" width="11.42578125" style="40"/>
    <col min="2" max="2" width="59.7109375" style="1" bestFit="1" customWidth="1"/>
    <col min="3" max="3" width="54.85546875" style="1" customWidth="1"/>
    <col min="4" max="4" width="26.85546875" style="1" customWidth="1"/>
    <col min="5" max="5" width="15.140625" style="1" customWidth="1"/>
    <col min="6" max="6" width="12.42578125" style="1" customWidth="1"/>
    <col min="7" max="7" width="13.85546875" style="1" customWidth="1"/>
    <col min="8" max="8" width="16.140625" style="1" customWidth="1"/>
    <col min="9" max="10" width="15.5703125" style="1" customWidth="1"/>
    <col min="11" max="11" width="13.85546875" style="1" customWidth="1"/>
    <col min="12" max="12" width="12.85546875" style="1" customWidth="1"/>
    <col min="14" max="14" width="14.42578125" style="1" customWidth="1"/>
    <col min="15" max="15" width="16.42578125" style="1" customWidth="1"/>
    <col min="16" max="258" width="11.42578125" style="1"/>
    <col min="259" max="259" width="54.85546875" style="1" customWidth="1"/>
    <col min="260" max="260" width="15.140625" style="1" customWidth="1"/>
    <col min="261" max="261" width="39" style="1" customWidth="1"/>
    <col min="262" max="262" width="14.85546875" style="1" customWidth="1"/>
    <col min="263" max="263" width="12.42578125" style="1" customWidth="1"/>
    <col min="264" max="264" width="13.85546875" style="1" customWidth="1"/>
    <col min="265" max="265" width="14.28515625" style="1" customWidth="1"/>
    <col min="266" max="266" width="17.28515625" style="1" bestFit="1" customWidth="1"/>
    <col min="267" max="267" width="17.28515625" style="1" customWidth="1"/>
    <col min="268" max="268" width="14.42578125" style="1" customWidth="1"/>
    <col min="269" max="269" width="15.28515625" style="1" customWidth="1"/>
    <col min="270" max="514" width="11.42578125" style="1"/>
    <col min="515" max="515" width="54.85546875" style="1" customWidth="1"/>
    <col min="516" max="516" width="15.140625" style="1" customWidth="1"/>
    <col min="517" max="517" width="39" style="1" customWidth="1"/>
    <col min="518" max="518" width="14.85546875" style="1" customWidth="1"/>
    <col min="519" max="519" width="12.42578125" style="1" customWidth="1"/>
    <col min="520" max="520" width="13.85546875" style="1" customWidth="1"/>
    <col min="521" max="521" width="14.28515625" style="1" customWidth="1"/>
    <col min="522" max="522" width="17.28515625" style="1" bestFit="1" customWidth="1"/>
    <col min="523" max="523" width="17.28515625" style="1" customWidth="1"/>
    <col min="524" max="524" width="14.42578125" style="1" customWidth="1"/>
    <col min="525" max="525" width="15.28515625" style="1" customWidth="1"/>
    <col min="526" max="770" width="11.42578125" style="1"/>
    <col min="771" max="771" width="54.85546875" style="1" customWidth="1"/>
    <col min="772" max="772" width="15.140625" style="1" customWidth="1"/>
    <col min="773" max="773" width="39" style="1" customWidth="1"/>
    <col min="774" max="774" width="14.85546875" style="1" customWidth="1"/>
    <col min="775" max="775" width="12.42578125" style="1" customWidth="1"/>
    <col min="776" max="776" width="13.85546875" style="1" customWidth="1"/>
    <col min="777" max="777" width="14.28515625" style="1" customWidth="1"/>
    <col min="778" max="778" width="17.28515625" style="1" bestFit="1" customWidth="1"/>
    <col min="779" max="779" width="17.28515625" style="1" customWidth="1"/>
    <col min="780" max="780" width="14.42578125" style="1" customWidth="1"/>
    <col min="781" max="781" width="15.28515625" style="1" customWidth="1"/>
    <col min="782" max="1026" width="11.42578125" style="1"/>
    <col min="1027" max="1027" width="54.85546875" style="1" customWidth="1"/>
    <col min="1028" max="1028" width="15.140625" style="1" customWidth="1"/>
    <col min="1029" max="1029" width="39" style="1" customWidth="1"/>
    <col min="1030" max="1030" width="14.85546875" style="1" customWidth="1"/>
    <col min="1031" max="1031" width="12.42578125" style="1" customWidth="1"/>
    <col min="1032" max="1032" width="13.85546875" style="1" customWidth="1"/>
    <col min="1033" max="1033" width="14.28515625" style="1" customWidth="1"/>
    <col min="1034" max="1034" width="17.28515625" style="1" bestFit="1" customWidth="1"/>
    <col min="1035" max="1035" width="17.28515625" style="1" customWidth="1"/>
    <col min="1036" max="1036" width="14.42578125" style="1" customWidth="1"/>
    <col min="1037" max="1037" width="15.28515625" style="1" customWidth="1"/>
    <col min="1038" max="1282" width="11.42578125" style="1"/>
    <col min="1283" max="1283" width="54.85546875" style="1" customWidth="1"/>
    <col min="1284" max="1284" width="15.140625" style="1" customWidth="1"/>
    <col min="1285" max="1285" width="39" style="1" customWidth="1"/>
    <col min="1286" max="1286" width="14.85546875" style="1" customWidth="1"/>
    <col min="1287" max="1287" width="12.42578125" style="1" customWidth="1"/>
    <col min="1288" max="1288" width="13.85546875" style="1" customWidth="1"/>
    <col min="1289" max="1289" width="14.28515625" style="1" customWidth="1"/>
    <col min="1290" max="1290" width="17.28515625" style="1" bestFit="1" customWidth="1"/>
    <col min="1291" max="1291" width="17.28515625" style="1" customWidth="1"/>
    <col min="1292" max="1292" width="14.42578125" style="1" customWidth="1"/>
    <col min="1293" max="1293" width="15.28515625" style="1" customWidth="1"/>
    <col min="1294" max="1538" width="11.42578125" style="1"/>
    <col min="1539" max="1539" width="54.85546875" style="1" customWidth="1"/>
    <col min="1540" max="1540" width="15.140625" style="1" customWidth="1"/>
    <col min="1541" max="1541" width="39" style="1" customWidth="1"/>
    <col min="1542" max="1542" width="14.85546875" style="1" customWidth="1"/>
    <col min="1543" max="1543" width="12.42578125" style="1" customWidth="1"/>
    <col min="1544" max="1544" width="13.85546875" style="1" customWidth="1"/>
    <col min="1545" max="1545" width="14.28515625" style="1" customWidth="1"/>
    <col min="1546" max="1546" width="17.28515625" style="1" bestFit="1" customWidth="1"/>
    <col min="1547" max="1547" width="17.28515625" style="1" customWidth="1"/>
    <col min="1548" max="1548" width="14.42578125" style="1" customWidth="1"/>
    <col min="1549" max="1549" width="15.28515625" style="1" customWidth="1"/>
    <col min="1550" max="1794" width="11.42578125" style="1"/>
    <col min="1795" max="1795" width="54.85546875" style="1" customWidth="1"/>
    <col min="1796" max="1796" width="15.140625" style="1" customWidth="1"/>
    <col min="1797" max="1797" width="39" style="1" customWidth="1"/>
    <col min="1798" max="1798" width="14.85546875" style="1" customWidth="1"/>
    <col min="1799" max="1799" width="12.42578125" style="1" customWidth="1"/>
    <col min="1800" max="1800" width="13.85546875" style="1" customWidth="1"/>
    <col min="1801" max="1801" width="14.28515625" style="1" customWidth="1"/>
    <col min="1802" max="1802" width="17.28515625" style="1" bestFit="1" customWidth="1"/>
    <col min="1803" max="1803" width="17.28515625" style="1" customWidth="1"/>
    <col min="1804" max="1804" width="14.42578125" style="1" customWidth="1"/>
    <col min="1805" max="1805" width="15.28515625" style="1" customWidth="1"/>
    <col min="1806" max="2050" width="11.42578125" style="1"/>
    <col min="2051" max="2051" width="54.85546875" style="1" customWidth="1"/>
    <col min="2052" max="2052" width="15.140625" style="1" customWidth="1"/>
    <col min="2053" max="2053" width="39" style="1" customWidth="1"/>
    <col min="2054" max="2054" width="14.85546875" style="1" customWidth="1"/>
    <col min="2055" max="2055" width="12.42578125" style="1" customWidth="1"/>
    <col min="2056" max="2056" width="13.85546875" style="1" customWidth="1"/>
    <col min="2057" max="2057" width="14.28515625" style="1" customWidth="1"/>
    <col min="2058" max="2058" width="17.28515625" style="1" bestFit="1" customWidth="1"/>
    <col min="2059" max="2059" width="17.28515625" style="1" customWidth="1"/>
    <col min="2060" max="2060" width="14.42578125" style="1" customWidth="1"/>
    <col min="2061" max="2061" width="15.28515625" style="1" customWidth="1"/>
    <col min="2062" max="2306" width="11.42578125" style="1"/>
    <col min="2307" max="2307" width="54.85546875" style="1" customWidth="1"/>
    <col min="2308" max="2308" width="15.140625" style="1" customWidth="1"/>
    <col min="2309" max="2309" width="39" style="1" customWidth="1"/>
    <col min="2310" max="2310" width="14.85546875" style="1" customWidth="1"/>
    <col min="2311" max="2311" width="12.42578125" style="1" customWidth="1"/>
    <col min="2312" max="2312" width="13.85546875" style="1" customWidth="1"/>
    <col min="2313" max="2313" width="14.28515625" style="1" customWidth="1"/>
    <col min="2314" max="2314" width="17.28515625" style="1" bestFit="1" customWidth="1"/>
    <col min="2315" max="2315" width="17.28515625" style="1" customWidth="1"/>
    <col min="2316" max="2316" width="14.42578125" style="1" customWidth="1"/>
    <col min="2317" max="2317" width="15.28515625" style="1" customWidth="1"/>
    <col min="2318" max="2562" width="11.42578125" style="1"/>
    <col min="2563" max="2563" width="54.85546875" style="1" customWidth="1"/>
    <col min="2564" max="2564" width="15.140625" style="1" customWidth="1"/>
    <col min="2565" max="2565" width="39" style="1" customWidth="1"/>
    <col min="2566" max="2566" width="14.85546875" style="1" customWidth="1"/>
    <col min="2567" max="2567" width="12.42578125" style="1" customWidth="1"/>
    <col min="2568" max="2568" width="13.85546875" style="1" customWidth="1"/>
    <col min="2569" max="2569" width="14.28515625" style="1" customWidth="1"/>
    <col min="2570" max="2570" width="17.28515625" style="1" bestFit="1" customWidth="1"/>
    <col min="2571" max="2571" width="17.28515625" style="1" customWidth="1"/>
    <col min="2572" max="2572" width="14.42578125" style="1" customWidth="1"/>
    <col min="2573" max="2573" width="15.28515625" style="1" customWidth="1"/>
    <col min="2574" max="2818" width="11.42578125" style="1"/>
    <col min="2819" max="2819" width="54.85546875" style="1" customWidth="1"/>
    <col min="2820" max="2820" width="15.140625" style="1" customWidth="1"/>
    <col min="2821" max="2821" width="39" style="1" customWidth="1"/>
    <col min="2822" max="2822" width="14.85546875" style="1" customWidth="1"/>
    <col min="2823" max="2823" width="12.42578125" style="1" customWidth="1"/>
    <col min="2824" max="2824" width="13.85546875" style="1" customWidth="1"/>
    <col min="2825" max="2825" width="14.28515625" style="1" customWidth="1"/>
    <col min="2826" max="2826" width="17.28515625" style="1" bestFit="1" customWidth="1"/>
    <col min="2827" max="2827" width="17.28515625" style="1" customWidth="1"/>
    <col min="2828" max="2828" width="14.42578125" style="1" customWidth="1"/>
    <col min="2829" max="2829" width="15.28515625" style="1" customWidth="1"/>
    <col min="2830" max="3074" width="11.42578125" style="1"/>
    <col min="3075" max="3075" width="54.85546875" style="1" customWidth="1"/>
    <col min="3076" max="3076" width="15.140625" style="1" customWidth="1"/>
    <col min="3077" max="3077" width="39" style="1" customWidth="1"/>
    <col min="3078" max="3078" width="14.85546875" style="1" customWidth="1"/>
    <col min="3079" max="3079" width="12.42578125" style="1" customWidth="1"/>
    <col min="3080" max="3080" width="13.85546875" style="1" customWidth="1"/>
    <col min="3081" max="3081" width="14.28515625" style="1" customWidth="1"/>
    <col min="3082" max="3082" width="17.28515625" style="1" bestFit="1" customWidth="1"/>
    <col min="3083" max="3083" width="17.28515625" style="1" customWidth="1"/>
    <col min="3084" max="3084" width="14.42578125" style="1" customWidth="1"/>
    <col min="3085" max="3085" width="15.28515625" style="1" customWidth="1"/>
    <col min="3086" max="3330" width="11.42578125" style="1"/>
    <col min="3331" max="3331" width="54.85546875" style="1" customWidth="1"/>
    <col min="3332" max="3332" width="15.140625" style="1" customWidth="1"/>
    <col min="3333" max="3333" width="39" style="1" customWidth="1"/>
    <col min="3334" max="3334" width="14.85546875" style="1" customWidth="1"/>
    <col min="3335" max="3335" width="12.42578125" style="1" customWidth="1"/>
    <col min="3336" max="3336" width="13.85546875" style="1" customWidth="1"/>
    <col min="3337" max="3337" width="14.28515625" style="1" customWidth="1"/>
    <col min="3338" max="3338" width="17.28515625" style="1" bestFit="1" customWidth="1"/>
    <col min="3339" max="3339" width="17.28515625" style="1" customWidth="1"/>
    <col min="3340" max="3340" width="14.42578125" style="1" customWidth="1"/>
    <col min="3341" max="3341" width="15.28515625" style="1" customWidth="1"/>
    <col min="3342" max="3586" width="11.42578125" style="1"/>
    <col min="3587" max="3587" width="54.85546875" style="1" customWidth="1"/>
    <col min="3588" max="3588" width="15.140625" style="1" customWidth="1"/>
    <col min="3589" max="3589" width="39" style="1" customWidth="1"/>
    <col min="3590" max="3590" width="14.85546875" style="1" customWidth="1"/>
    <col min="3591" max="3591" width="12.42578125" style="1" customWidth="1"/>
    <col min="3592" max="3592" width="13.85546875" style="1" customWidth="1"/>
    <col min="3593" max="3593" width="14.28515625" style="1" customWidth="1"/>
    <col min="3594" max="3594" width="17.28515625" style="1" bestFit="1" customWidth="1"/>
    <col min="3595" max="3595" width="17.28515625" style="1" customWidth="1"/>
    <col min="3596" max="3596" width="14.42578125" style="1" customWidth="1"/>
    <col min="3597" max="3597" width="15.28515625" style="1" customWidth="1"/>
    <col min="3598" max="3842" width="11.42578125" style="1"/>
    <col min="3843" max="3843" width="54.85546875" style="1" customWidth="1"/>
    <col min="3844" max="3844" width="15.140625" style="1" customWidth="1"/>
    <col min="3845" max="3845" width="39" style="1" customWidth="1"/>
    <col min="3846" max="3846" width="14.85546875" style="1" customWidth="1"/>
    <col min="3847" max="3847" width="12.42578125" style="1" customWidth="1"/>
    <col min="3848" max="3848" width="13.85546875" style="1" customWidth="1"/>
    <col min="3849" max="3849" width="14.28515625" style="1" customWidth="1"/>
    <col min="3850" max="3850" width="17.28515625" style="1" bestFit="1" customWidth="1"/>
    <col min="3851" max="3851" width="17.28515625" style="1" customWidth="1"/>
    <col min="3852" max="3852" width="14.42578125" style="1" customWidth="1"/>
    <col min="3853" max="3853" width="15.28515625" style="1" customWidth="1"/>
    <col min="3854" max="4098" width="11.42578125" style="1"/>
    <col min="4099" max="4099" width="54.85546875" style="1" customWidth="1"/>
    <col min="4100" max="4100" width="15.140625" style="1" customWidth="1"/>
    <col min="4101" max="4101" width="39" style="1" customWidth="1"/>
    <col min="4102" max="4102" width="14.85546875" style="1" customWidth="1"/>
    <col min="4103" max="4103" width="12.42578125" style="1" customWidth="1"/>
    <col min="4104" max="4104" width="13.85546875" style="1" customWidth="1"/>
    <col min="4105" max="4105" width="14.28515625" style="1" customWidth="1"/>
    <col min="4106" max="4106" width="17.28515625" style="1" bestFit="1" customWidth="1"/>
    <col min="4107" max="4107" width="17.28515625" style="1" customWidth="1"/>
    <col min="4108" max="4108" width="14.42578125" style="1" customWidth="1"/>
    <col min="4109" max="4109" width="15.28515625" style="1" customWidth="1"/>
    <col min="4110" max="4354" width="11.42578125" style="1"/>
    <col min="4355" max="4355" width="54.85546875" style="1" customWidth="1"/>
    <col min="4356" max="4356" width="15.140625" style="1" customWidth="1"/>
    <col min="4357" max="4357" width="39" style="1" customWidth="1"/>
    <col min="4358" max="4358" width="14.85546875" style="1" customWidth="1"/>
    <col min="4359" max="4359" width="12.42578125" style="1" customWidth="1"/>
    <col min="4360" max="4360" width="13.85546875" style="1" customWidth="1"/>
    <col min="4361" max="4361" width="14.28515625" style="1" customWidth="1"/>
    <col min="4362" max="4362" width="17.28515625" style="1" bestFit="1" customWidth="1"/>
    <col min="4363" max="4363" width="17.28515625" style="1" customWidth="1"/>
    <col min="4364" max="4364" width="14.42578125" style="1" customWidth="1"/>
    <col min="4365" max="4365" width="15.28515625" style="1" customWidth="1"/>
    <col min="4366" max="4610" width="11.42578125" style="1"/>
    <col min="4611" max="4611" width="54.85546875" style="1" customWidth="1"/>
    <col min="4612" max="4612" width="15.140625" style="1" customWidth="1"/>
    <col min="4613" max="4613" width="39" style="1" customWidth="1"/>
    <col min="4614" max="4614" width="14.85546875" style="1" customWidth="1"/>
    <col min="4615" max="4615" width="12.42578125" style="1" customWidth="1"/>
    <col min="4616" max="4616" width="13.85546875" style="1" customWidth="1"/>
    <col min="4617" max="4617" width="14.28515625" style="1" customWidth="1"/>
    <col min="4618" max="4618" width="17.28515625" style="1" bestFit="1" customWidth="1"/>
    <col min="4619" max="4619" width="17.28515625" style="1" customWidth="1"/>
    <col min="4620" max="4620" width="14.42578125" style="1" customWidth="1"/>
    <col min="4621" max="4621" width="15.28515625" style="1" customWidth="1"/>
    <col min="4622" max="4866" width="11.42578125" style="1"/>
    <col min="4867" max="4867" width="54.85546875" style="1" customWidth="1"/>
    <col min="4868" max="4868" width="15.140625" style="1" customWidth="1"/>
    <col min="4869" max="4869" width="39" style="1" customWidth="1"/>
    <col min="4870" max="4870" width="14.85546875" style="1" customWidth="1"/>
    <col min="4871" max="4871" width="12.42578125" style="1" customWidth="1"/>
    <col min="4872" max="4872" width="13.85546875" style="1" customWidth="1"/>
    <col min="4873" max="4873" width="14.28515625" style="1" customWidth="1"/>
    <col min="4874" max="4874" width="17.28515625" style="1" bestFit="1" customWidth="1"/>
    <col min="4875" max="4875" width="17.28515625" style="1" customWidth="1"/>
    <col min="4876" max="4876" width="14.42578125" style="1" customWidth="1"/>
    <col min="4877" max="4877" width="15.28515625" style="1" customWidth="1"/>
    <col min="4878" max="5122" width="11.42578125" style="1"/>
    <col min="5123" max="5123" width="54.85546875" style="1" customWidth="1"/>
    <col min="5124" max="5124" width="15.140625" style="1" customWidth="1"/>
    <col min="5125" max="5125" width="39" style="1" customWidth="1"/>
    <col min="5126" max="5126" width="14.85546875" style="1" customWidth="1"/>
    <col min="5127" max="5127" width="12.42578125" style="1" customWidth="1"/>
    <col min="5128" max="5128" width="13.85546875" style="1" customWidth="1"/>
    <col min="5129" max="5129" width="14.28515625" style="1" customWidth="1"/>
    <col min="5130" max="5130" width="17.28515625" style="1" bestFit="1" customWidth="1"/>
    <col min="5131" max="5131" width="17.28515625" style="1" customWidth="1"/>
    <col min="5132" max="5132" width="14.42578125" style="1" customWidth="1"/>
    <col min="5133" max="5133" width="15.28515625" style="1" customWidth="1"/>
    <col min="5134" max="5378" width="11.42578125" style="1"/>
    <col min="5379" max="5379" width="54.85546875" style="1" customWidth="1"/>
    <col min="5380" max="5380" width="15.140625" style="1" customWidth="1"/>
    <col min="5381" max="5381" width="39" style="1" customWidth="1"/>
    <col min="5382" max="5382" width="14.85546875" style="1" customWidth="1"/>
    <col min="5383" max="5383" width="12.42578125" style="1" customWidth="1"/>
    <col min="5384" max="5384" width="13.85546875" style="1" customWidth="1"/>
    <col min="5385" max="5385" width="14.28515625" style="1" customWidth="1"/>
    <col min="5386" max="5386" width="17.28515625" style="1" bestFit="1" customWidth="1"/>
    <col min="5387" max="5387" width="17.28515625" style="1" customWidth="1"/>
    <col min="5388" max="5388" width="14.42578125" style="1" customWidth="1"/>
    <col min="5389" max="5389" width="15.28515625" style="1" customWidth="1"/>
    <col min="5390" max="5634" width="11.42578125" style="1"/>
    <col min="5635" max="5635" width="54.85546875" style="1" customWidth="1"/>
    <col min="5636" max="5636" width="15.140625" style="1" customWidth="1"/>
    <col min="5637" max="5637" width="39" style="1" customWidth="1"/>
    <col min="5638" max="5638" width="14.85546875" style="1" customWidth="1"/>
    <col min="5639" max="5639" width="12.42578125" style="1" customWidth="1"/>
    <col min="5640" max="5640" width="13.85546875" style="1" customWidth="1"/>
    <col min="5641" max="5641" width="14.28515625" style="1" customWidth="1"/>
    <col min="5642" max="5642" width="17.28515625" style="1" bestFit="1" customWidth="1"/>
    <col min="5643" max="5643" width="17.28515625" style="1" customWidth="1"/>
    <col min="5644" max="5644" width="14.42578125" style="1" customWidth="1"/>
    <col min="5645" max="5645" width="15.28515625" style="1" customWidth="1"/>
    <col min="5646" max="5890" width="11.42578125" style="1"/>
    <col min="5891" max="5891" width="54.85546875" style="1" customWidth="1"/>
    <col min="5892" max="5892" width="15.140625" style="1" customWidth="1"/>
    <col min="5893" max="5893" width="39" style="1" customWidth="1"/>
    <col min="5894" max="5894" width="14.85546875" style="1" customWidth="1"/>
    <col min="5895" max="5895" width="12.42578125" style="1" customWidth="1"/>
    <col min="5896" max="5896" width="13.85546875" style="1" customWidth="1"/>
    <col min="5897" max="5897" width="14.28515625" style="1" customWidth="1"/>
    <col min="5898" max="5898" width="17.28515625" style="1" bestFit="1" customWidth="1"/>
    <col min="5899" max="5899" width="17.28515625" style="1" customWidth="1"/>
    <col min="5900" max="5900" width="14.42578125" style="1" customWidth="1"/>
    <col min="5901" max="5901" width="15.28515625" style="1" customWidth="1"/>
    <col min="5902" max="6146" width="11.42578125" style="1"/>
    <col min="6147" max="6147" width="54.85546875" style="1" customWidth="1"/>
    <col min="6148" max="6148" width="15.140625" style="1" customWidth="1"/>
    <col min="6149" max="6149" width="39" style="1" customWidth="1"/>
    <col min="6150" max="6150" width="14.85546875" style="1" customWidth="1"/>
    <col min="6151" max="6151" width="12.42578125" style="1" customWidth="1"/>
    <col min="6152" max="6152" width="13.85546875" style="1" customWidth="1"/>
    <col min="6153" max="6153" width="14.28515625" style="1" customWidth="1"/>
    <col min="6154" max="6154" width="17.28515625" style="1" bestFit="1" customWidth="1"/>
    <col min="6155" max="6155" width="17.28515625" style="1" customWidth="1"/>
    <col min="6156" max="6156" width="14.42578125" style="1" customWidth="1"/>
    <col min="6157" max="6157" width="15.28515625" style="1" customWidth="1"/>
    <col min="6158" max="6402" width="11.42578125" style="1"/>
    <col min="6403" max="6403" width="54.85546875" style="1" customWidth="1"/>
    <col min="6404" max="6404" width="15.140625" style="1" customWidth="1"/>
    <col min="6405" max="6405" width="39" style="1" customWidth="1"/>
    <col min="6406" max="6406" width="14.85546875" style="1" customWidth="1"/>
    <col min="6407" max="6407" width="12.42578125" style="1" customWidth="1"/>
    <col min="6408" max="6408" width="13.85546875" style="1" customWidth="1"/>
    <col min="6409" max="6409" width="14.28515625" style="1" customWidth="1"/>
    <col min="6410" max="6410" width="17.28515625" style="1" bestFit="1" customWidth="1"/>
    <col min="6411" max="6411" width="17.28515625" style="1" customWidth="1"/>
    <col min="6412" max="6412" width="14.42578125" style="1" customWidth="1"/>
    <col min="6413" max="6413" width="15.28515625" style="1" customWidth="1"/>
    <col min="6414" max="6658" width="11.42578125" style="1"/>
    <col min="6659" max="6659" width="54.85546875" style="1" customWidth="1"/>
    <col min="6660" max="6660" width="15.140625" style="1" customWidth="1"/>
    <col min="6661" max="6661" width="39" style="1" customWidth="1"/>
    <col min="6662" max="6662" width="14.85546875" style="1" customWidth="1"/>
    <col min="6663" max="6663" width="12.42578125" style="1" customWidth="1"/>
    <col min="6664" max="6664" width="13.85546875" style="1" customWidth="1"/>
    <col min="6665" max="6665" width="14.28515625" style="1" customWidth="1"/>
    <col min="6666" max="6666" width="17.28515625" style="1" bestFit="1" customWidth="1"/>
    <col min="6667" max="6667" width="17.28515625" style="1" customWidth="1"/>
    <col min="6668" max="6668" width="14.42578125" style="1" customWidth="1"/>
    <col min="6669" max="6669" width="15.28515625" style="1" customWidth="1"/>
    <col min="6670" max="6914" width="11.42578125" style="1"/>
    <col min="6915" max="6915" width="54.85546875" style="1" customWidth="1"/>
    <col min="6916" max="6916" width="15.140625" style="1" customWidth="1"/>
    <col min="6917" max="6917" width="39" style="1" customWidth="1"/>
    <col min="6918" max="6918" width="14.85546875" style="1" customWidth="1"/>
    <col min="6919" max="6919" width="12.42578125" style="1" customWidth="1"/>
    <col min="6920" max="6920" width="13.85546875" style="1" customWidth="1"/>
    <col min="6921" max="6921" width="14.28515625" style="1" customWidth="1"/>
    <col min="6922" max="6922" width="17.28515625" style="1" bestFit="1" customWidth="1"/>
    <col min="6923" max="6923" width="17.28515625" style="1" customWidth="1"/>
    <col min="6924" max="6924" width="14.42578125" style="1" customWidth="1"/>
    <col min="6925" max="6925" width="15.28515625" style="1" customWidth="1"/>
    <col min="6926" max="7170" width="11.42578125" style="1"/>
    <col min="7171" max="7171" width="54.85546875" style="1" customWidth="1"/>
    <col min="7172" max="7172" width="15.140625" style="1" customWidth="1"/>
    <col min="7173" max="7173" width="39" style="1" customWidth="1"/>
    <col min="7174" max="7174" width="14.85546875" style="1" customWidth="1"/>
    <col min="7175" max="7175" width="12.42578125" style="1" customWidth="1"/>
    <col min="7176" max="7176" width="13.85546875" style="1" customWidth="1"/>
    <col min="7177" max="7177" width="14.28515625" style="1" customWidth="1"/>
    <col min="7178" max="7178" width="17.28515625" style="1" bestFit="1" customWidth="1"/>
    <col min="7179" max="7179" width="17.28515625" style="1" customWidth="1"/>
    <col min="7180" max="7180" width="14.42578125" style="1" customWidth="1"/>
    <col min="7181" max="7181" width="15.28515625" style="1" customWidth="1"/>
    <col min="7182" max="7426" width="11.42578125" style="1"/>
    <col min="7427" max="7427" width="54.85546875" style="1" customWidth="1"/>
    <col min="7428" max="7428" width="15.140625" style="1" customWidth="1"/>
    <col min="7429" max="7429" width="39" style="1" customWidth="1"/>
    <col min="7430" max="7430" width="14.85546875" style="1" customWidth="1"/>
    <col min="7431" max="7431" width="12.42578125" style="1" customWidth="1"/>
    <col min="7432" max="7432" width="13.85546875" style="1" customWidth="1"/>
    <col min="7433" max="7433" width="14.28515625" style="1" customWidth="1"/>
    <col min="7434" max="7434" width="17.28515625" style="1" bestFit="1" customWidth="1"/>
    <col min="7435" max="7435" width="17.28515625" style="1" customWidth="1"/>
    <col min="7436" max="7436" width="14.42578125" style="1" customWidth="1"/>
    <col min="7437" max="7437" width="15.28515625" style="1" customWidth="1"/>
    <col min="7438" max="7682" width="11.42578125" style="1"/>
    <col min="7683" max="7683" width="54.85546875" style="1" customWidth="1"/>
    <col min="7684" max="7684" width="15.140625" style="1" customWidth="1"/>
    <col min="7685" max="7685" width="39" style="1" customWidth="1"/>
    <col min="7686" max="7686" width="14.85546875" style="1" customWidth="1"/>
    <col min="7687" max="7687" width="12.42578125" style="1" customWidth="1"/>
    <col min="7688" max="7688" width="13.85546875" style="1" customWidth="1"/>
    <col min="7689" max="7689" width="14.28515625" style="1" customWidth="1"/>
    <col min="7690" max="7690" width="17.28515625" style="1" bestFit="1" customWidth="1"/>
    <col min="7691" max="7691" width="17.28515625" style="1" customWidth="1"/>
    <col min="7692" max="7692" width="14.42578125" style="1" customWidth="1"/>
    <col min="7693" max="7693" width="15.28515625" style="1" customWidth="1"/>
    <col min="7694" max="7938" width="11.42578125" style="1"/>
    <col min="7939" max="7939" width="54.85546875" style="1" customWidth="1"/>
    <col min="7940" max="7940" width="15.140625" style="1" customWidth="1"/>
    <col min="7941" max="7941" width="39" style="1" customWidth="1"/>
    <col min="7942" max="7942" width="14.85546875" style="1" customWidth="1"/>
    <col min="7943" max="7943" width="12.42578125" style="1" customWidth="1"/>
    <col min="7944" max="7944" width="13.85546875" style="1" customWidth="1"/>
    <col min="7945" max="7945" width="14.28515625" style="1" customWidth="1"/>
    <col min="7946" max="7946" width="17.28515625" style="1" bestFit="1" customWidth="1"/>
    <col min="7947" max="7947" width="17.28515625" style="1" customWidth="1"/>
    <col min="7948" max="7948" width="14.42578125" style="1" customWidth="1"/>
    <col min="7949" max="7949" width="15.28515625" style="1" customWidth="1"/>
    <col min="7950" max="8194" width="11.42578125" style="1"/>
    <col min="8195" max="8195" width="54.85546875" style="1" customWidth="1"/>
    <col min="8196" max="8196" width="15.140625" style="1" customWidth="1"/>
    <col min="8197" max="8197" width="39" style="1" customWidth="1"/>
    <col min="8198" max="8198" width="14.85546875" style="1" customWidth="1"/>
    <col min="8199" max="8199" width="12.42578125" style="1" customWidth="1"/>
    <col min="8200" max="8200" width="13.85546875" style="1" customWidth="1"/>
    <col min="8201" max="8201" width="14.28515625" style="1" customWidth="1"/>
    <col min="8202" max="8202" width="17.28515625" style="1" bestFit="1" customWidth="1"/>
    <col min="8203" max="8203" width="17.28515625" style="1" customWidth="1"/>
    <col min="8204" max="8204" width="14.42578125" style="1" customWidth="1"/>
    <col min="8205" max="8205" width="15.28515625" style="1" customWidth="1"/>
    <col min="8206" max="8450" width="11.42578125" style="1"/>
    <col min="8451" max="8451" width="54.85546875" style="1" customWidth="1"/>
    <col min="8452" max="8452" width="15.140625" style="1" customWidth="1"/>
    <col min="8453" max="8453" width="39" style="1" customWidth="1"/>
    <col min="8454" max="8454" width="14.85546875" style="1" customWidth="1"/>
    <col min="8455" max="8455" width="12.42578125" style="1" customWidth="1"/>
    <col min="8456" max="8456" width="13.85546875" style="1" customWidth="1"/>
    <col min="8457" max="8457" width="14.28515625" style="1" customWidth="1"/>
    <col min="8458" max="8458" width="17.28515625" style="1" bestFit="1" customWidth="1"/>
    <col min="8459" max="8459" width="17.28515625" style="1" customWidth="1"/>
    <col min="8460" max="8460" width="14.42578125" style="1" customWidth="1"/>
    <col min="8461" max="8461" width="15.28515625" style="1" customWidth="1"/>
    <col min="8462" max="8706" width="11.42578125" style="1"/>
    <col min="8707" max="8707" width="54.85546875" style="1" customWidth="1"/>
    <col min="8708" max="8708" width="15.140625" style="1" customWidth="1"/>
    <col min="8709" max="8709" width="39" style="1" customWidth="1"/>
    <col min="8710" max="8710" width="14.85546875" style="1" customWidth="1"/>
    <col min="8711" max="8711" width="12.42578125" style="1" customWidth="1"/>
    <col min="8712" max="8712" width="13.85546875" style="1" customWidth="1"/>
    <col min="8713" max="8713" width="14.28515625" style="1" customWidth="1"/>
    <col min="8714" max="8714" width="17.28515625" style="1" bestFit="1" customWidth="1"/>
    <col min="8715" max="8715" width="17.28515625" style="1" customWidth="1"/>
    <col min="8716" max="8716" width="14.42578125" style="1" customWidth="1"/>
    <col min="8717" max="8717" width="15.28515625" style="1" customWidth="1"/>
    <col min="8718" max="8962" width="11.42578125" style="1"/>
    <col min="8963" max="8963" width="54.85546875" style="1" customWidth="1"/>
    <col min="8964" max="8964" width="15.140625" style="1" customWidth="1"/>
    <col min="8965" max="8965" width="39" style="1" customWidth="1"/>
    <col min="8966" max="8966" width="14.85546875" style="1" customWidth="1"/>
    <col min="8967" max="8967" width="12.42578125" style="1" customWidth="1"/>
    <col min="8968" max="8968" width="13.85546875" style="1" customWidth="1"/>
    <col min="8969" max="8969" width="14.28515625" style="1" customWidth="1"/>
    <col min="8970" max="8970" width="17.28515625" style="1" bestFit="1" customWidth="1"/>
    <col min="8971" max="8971" width="17.28515625" style="1" customWidth="1"/>
    <col min="8972" max="8972" width="14.42578125" style="1" customWidth="1"/>
    <col min="8973" max="8973" width="15.28515625" style="1" customWidth="1"/>
    <col min="8974" max="9218" width="11.42578125" style="1"/>
    <col min="9219" max="9219" width="54.85546875" style="1" customWidth="1"/>
    <col min="9220" max="9220" width="15.140625" style="1" customWidth="1"/>
    <col min="9221" max="9221" width="39" style="1" customWidth="1"/>
    <col min="9222" max="9222" width="14.85546875" style="1" customWidth="1"/>
    <col min="9223" max="9223" width="12.42578125" style="1" customWidth="1"/>
    <col min="9224" max="9224" width="13.85546875" style="1" customWidth="1"/>
    <col min="9225" max="9225" width="14.28515625" style="1" customWidth="1"/>
    <col min="9226" max="9226" width="17.28515625" style="1" bestFit="1" customWidth="1"/>
    <col min="9227" max="9227" width="17.28515625" style="1" customWidth="1"/>
    <col min="9228" max="9228" width="14.42578125" style="1" customWidth="1"/>
    <col min="9229" max="9229" width="15.28515625" style="1" customWidth="1"/>
    <col min="9230" max="9474" width="11.42578125" style="1"/>
    <col min="9475" max="9475" width="54.85546875" style="1" customWidth="1"/>
    <col min="9476" max="9476" width="15.140625" style="1" customWidth="1"/>
    <col min="9477" max="9477" width="39" style="1" customWidth="1"/>
    <col min="9478" max="9478" width="14.85546875" style="1" customWidth="1"/>
    <col min="9479" max="9479" width="12.42578125" style="1" customWidth="1"/>
    <col min="9480" max="9480" width="13.85546875" style="1" customWidth="1"/>
    <col min="9481" max="9481" width="14.28515625" style="1" customWidth="1"/>
    <col min="9482" max="9482" width="17.28515625" style="1" bestFit="1" customWidth="1"/>
    <col min="9483" max="9483" width="17.28515625" style="1" customWidth="1"/>
    <col min="9484" max="9484" width="14.42578125" style="1" customWidth="1"/>
    <col min="9485" max="9485" width="15.28515625" style="1" customWidth="1"/>
    <col min="9486" max="9730" width="11.42578125" style="1"/>
    <col min="9731" max="9731" width="54.85546875" style="1" customWidth="1"/>
    <col min="9732" max="9732" width="15.140625" style="1" customWidth="1"/>
    <col min="9733" max="9733" width="39" style="1" customWidth="1"/>
    <col min="9734" max="9734" width="14.85546875" style="1" customWidth="1"/>
    <col min="9735" max="9735" width="12.42578125" style="1" customWidth="1"/>
    <col min="9736" max="9736" width="13.85546875" style="1" customWidth="1"/>
    <col min="9737" max="9737" width="14.28515625" style="1" customWidth="1"/>
    <col min="9738" max="9738" width="17.28515625" style="1" bestFit="1" customWidth="1"/>
    <col min="9739" max="9739" width="17.28515625" style="1" customWidth="1"/>
    <col min="9740" max="9740" width="14.42578125" style="1" customWidth="1"/>
    <col min="9741" max="9741" width="15.28515625" style="1" customWidth="1"/>
    <col min="9742" max="9986" width="11.42578125" style="1"/>
    <col min="9987" max="9987" width="54.85546875" style="1" customWidth="1"/>
    <col min="9988" max="9988" width="15.140625" style="1" customWidth="1"/>
    <col min="9989" max="9989" width="39" style="1" customWidth="1"/>
    <col min="9990" max="9990" width="14.85546875" style="1" customWidth="1"/>
    <col min="9991" max="9991" width="12.42578125" style="1" customWidth="1"/>
    <col min="9992" max="9992" width="13.85546875" style="1" customWidth="1"/>
    <col min="9993" max="9993" width="14.28515625" style="1" customWidth="1"/>
    <col min="9994" max="9994" width="17.28515625" style="1" bestFit="1" customWidth="1"/>
    <col min="9995" max="9995" width="17.28515625" style="1" customWidth="1"/>
    <col min="9996" max="9996" width="14.42578125" style="1" customWidth="1"/>
    <col min="9997" max="9997" width="15.28515625" style="1" customWidth="1"/>
    <col min="9998" max="10242" width="11.42578125" style="1"/>
    <col min="10243" max="10243" width="54.85546875" style="1" customWidth="1"/>
    <col min="10244" max="10244" width="15.140625" style="1" customWidth="1"/>
    <col min="10245" max="10245" width="39" style="1" customWidth="1"/>
    <col min="10246" max="10246" width="14.85546875" style="1" customWidth="1"/>
    <col min="10247" max="10247" width="12.42578125" style="1" customWidth="1"/>
    <col min="10248" max="10248" width="13.85546875" style="1" customWidth="1"/>
    <col min="10249" max="10249" width="14.28515625" style="1" customWidth="1"/>
    <col min="10250" max="10250" width="17.28515625" style="1" bestFit="1" customWidth="1"/>
    <col min="10251" max="10251" width="17.28515625" style="1" customWidth="1"/>
    <col min="10252" max="10252" width="14.42578125" style="1" customWidth="1"/>
    <col min="10253" max="10253" width="15.28515625" style="1" customWidth="1"/>
    <col min="10254" max="10498" width="11.42578125" style="1"/>
    <col min="10499" max="10499" width="54.85546875" style="1" customWidth="1"/>
    <col min="10500" max="10500" width="15.140625" style="1" customWidth="1"/>
    <col min="10501" max="10501" width="39" style="1" customWidth="1"/>
    <col min="10502" max="10502" width="14.85546875" style="1" customWidth="1"/>
    <col min="10503" max="10503" width="12.42578125" style="1" customWidth="1"/>
    <col min="10504" max="10504" width="13.85546875" style="1" customWidth="1"/>
    <col min="10505" max="10505" width="14.28515625" style="1" customWidth="1"/>
    <col min="10506" max="10506" width="17.28515625" style="1" bestFit="1" customWidth="1"/>
    <col min="10507" max="10507" width="17.28515625" style="1" customWidth="1"/>
    <col min="10508" max="10508" width="14.42578125" style="1" customWidth="1"/>
    <col min="10509" max="10509" width="15.28515625" style="1" customWidth="1"/>
    <col min="10510" max="10754" width="11.42578125" style="1"/>
    <col min="10755" max="10755" width="54.85546875" style="1" customWidth="1"/>
    <col min="10756" max="10756" width="15.140625" style="1" customWidth="1"/>
    <col min="10757" max="10757" width="39" style="1" customWidth="1"/>
    <col min="10758" max="10758" width="14.85546875" style="1" customWidth="1"/>
    <col min="10759" max="10759" width="12.42578125" style="1" customWidth="1"/>
    <col min="10760" max="10760" width="13.85546875" style="1" customWidth="1"/>
    <col min="10761" max="10761" width="14.28515625" style="1" customWidth="1"/>
    <col min="10762" max="10762" width="17.28515625" style="1" bestFit="1" customWidth="1"/>
    <col min="10763" max="10763" width="17.28515625" style="1" customWidth="1"/>
    <col min="10764" max="10764" width="14.42578125" style="1" customWidth="1"/>
    <col min="10765" max="10765" width="15.28515625" style="1" customWidth="1"/>
    <col min="10766" max="11010" width="11.42578125" style="1"/>
    <col min="11011" max="11011" width="54.85546875" style="1" customWidth="1"/>
    <col min="11012" max="11012" width="15.140625" style="1" customWidth="1"/>
    <col min="11013" max="11013" width="39" style="1" customWidth="1"/>
    <col min="11014" max="11014" width="14.85546875" style="1" customWidth="1"/>
    <col min="11015" max="11015" width="12.42578125" style="1" customWidth="1"/>
    <col min="11016" max="11016" width="13.85546875" style="1" customWidth="1"/>
    <col min="11017" max="11017" width="14.28515625" style="1" customWidth="1"/>
    <col min="11018" max="11018" width="17.28515625" style="1" bestFit="1" customWidth="1"/>
    <col min="11019" max="11019" width="17.28515625" style="1" customWidth="1"/>
    <col min="11020" max="11020" width="14.42578125" style="1" customWidth="1"/>
    <col min="11021" max="11021" width="15.28515625" style="1" customWidth="1"/>
    <col min="11022" max="11266" width="11.42578125" style="1"/>
    <col min="11267" max="11267" width="54.85546875" style="1" customWidth="1"/>
    <col min="11268" max="11268" width="15.140625" style="1" customWidth="1"/>
    <col min="11269" max="11269" width="39" style="1" customWidth="1"/>
    <col min="11270" max="11270" width="14.85546875" style="1" customWidth="1"/>
    <col min="11271" max="11271" width="12.42578125" style="1" customWidth="1"/>
    <col min="11272" max="11272" width="13.85546875" style="1" customWidth="1"/>
    <col min="11273" max="11273" width="14.28515625" style="1" customWidth="1"/>
    <col min="11274" max="11274" width="17.28515625" style="1" bestFit="1" customWidth="1"/>
    <col min="11275" max="11275" width="17.28515625" style="1" customWidth="1"/>
    <col min="11276" max="11276" width="14.42578125" style="1" customWidth="1"/>
    <col min="11277" max="11277" width="15.28515625" style="1" customWidth="1"/>
    <col min="11278" max="11522" width="11.42578125" style="1"/>
    <col min="11523" max="11523" width="54.85546875" style="1" customWidth="1"/>
    <col min="11524" max="11524" width="15.140625" style="1" customWidth="1"/>
    <col min="11525" max="11525" width="39" style="1" customWidth="1"/>
    <col min="11526" max="11526" width="14.85546875" style="1" customWidth="1"/>
    <col min="11527" max="11527" width="12.42578125" style="1" customWidth="1"/>
    <col min="11528" max="11528" width="13.85546875" style="1" customWidth="1"/>
    <col min="11529" max="11529" width="14.28515625" style="1" customWidth="1"/>
    <col min="11530" max="11530" width="17.28515625" style="1" bestFit="1" customWidth="1"/>
    <col min="11531" max="11531" width="17.28515625" style="1" customWidth="1"/>
    <col min="11532" max="11532" width="14.42578125" style="1" customWidth="1"/>
    <col min="11533" max="11533" width="15.28515625" style="1" customWidth="1"/>
    <col min="11534" max="11778" width="11.42578125" style="1"/>
    <col min="11779" max="11779" width="54.85546875" style="1" customWidth="1"/>
    <col min="11780" max="11780" width="15.140625" style="1" customWidth="1"/>
    <col min="11781" max="11781" width="39" style="1" customWidth="1"/>
    <col min="11782" max="11782" width="14.85546875" style="1" customWidth="1"/>
    <col min="11783" max="11783" width="12.42578125" style="1" customWidth="1"/>
    <col min="11784" max="11784" width="13.85546875" style="1" customWidth="1"/>
    <col min="11785" max="11785" width="14.28515625" style="1" customWidth="1"/>
    <col min="11786" max="11786" width="17.28515625" style="1" bestFit="1" customWidth="1"/>
    <col min="11787" max="11787" width="17.28515625" style="1" customWidth="1"/>
    <col min="11788" max="11788" width="14.42578125" style="1" customWidth="1"/>
    <col min="11789" max="11789" width="15.28515625" style="1" customWidth="1"/>
    <col min="11790" max="12034" width="11.42578125" style="1"/>
    <col min="12035" max="12035" width="54.85546875" style="1" customWidth="1"/>
    <col min="12036" max="12036" width="15.140625" style="1" customWidth="1"/>
    <col min="12037" max="12037" width="39" style="1" customWidth="1"/>
    <col min="12038" max="12038" width="14.85546875" style="1" customWidth="1"/>
    <col min="12039" max="12039" width="12.42578125" style="1" customWidth="1"/>
    <col min="12040" max="12040" width="13.85546875" style="1" customWidth="1"/>
    <col min="12041" max="12041" width="14.28515625" style="1" customWidth="1"/>
    <col min="12042" max="12042" width="17.28515625" style="1" bestFit="1" customWidth="1"/>
    <col min="12043" max="12043" width="17.28515625" style="1" customWidth="1"/>
    <col min="12044" max="12044" width="14.42578125" style="1" customWidth="1"/>
    <col min="12045" max="12045" width="15.28515625" style="1" customWidth="1"/>
    <col min="12046" max="12290" width="11.42578125" style="1"/>
    <col min="12291" max="12291" width="54.85546875" style="1" customWidth="1"/>
    <col min="12292" max="12292" width="15.140625" style="1" customWidth="1"/>
    <col min="12293" max="12293" width="39" style="1" customWidth="1"/>
    <col min="12294" max="12294" width="14.85546875" style="1" customWidth="1"/>
    <col min="12295" max="12295" width="12.42578125" style="1" customWidth="1"/>
    <col min="12296" max="12296" width="13.85546875" style="1" customWidth="1"/>
    <col min="12297" max="12297" width="14.28515625" style="1" customWidth="1"/>
    <col min="12298" max="12298" width="17.28515625" style="1" bestFit="1" customWidth="1"/>
    <col min="12299" max="12299" width="17.28515625" style="1" customWidth="1"/>
    <col min="12300" max="12300" width="14.42578125" style="1" customWidth="1"/>
    <col min="12301" max="12301" width="15.28515625" style="1" customWidth="1"/>
    <col min="12302" max="12546" width="11.42578125" style="1"/>
    <col min="12547" max="12547" width="54.85546875" style="1" customWidth="1"/>
    <col min="12548" max="12548" width="15.140625" style="1" customWidth="1"/>
    <col min="12549" max="12549" width="39" style="1" customWidth="1"/>
    <col min="12550" max="12550" width="14.85546875" style="1" customWidth="1"/>
    <col min="12551" max="12551" width="12.42578125" style="1" customWidth="1"/>
    <col min="12552" max="12552" width="13.85546875" style="1" customWidth="1"/>
    <col min="12553" max="12553" width="14.28515625" style="1" customWidth="1"/>
    <col min="12554" max="12554" width="17.28515625" style="1" bestFit="1" customWidth="1"/>
    <col min="12555" max="12555" width="17.28515625" style="1" customWidth="1"/>
    <col min="12556" max="12556" width="14.42578125" style="1" customWidth="1"/>
    <col min="12557" max="12557" width="15.28515625" style="1" customWidth="1"/>
    <col min="12558" max="12802" width="11.42578125" style="1"/>
    <col min="12803" max="12803" width="54.85546875" style="1" customWidth="1"/>
    <col min="12804" max="12804" width="15.140625" style="1" customWidth="1"/>
    <col min="12805" max="12805" width="39" style="1" customWidth="1"/>
    <col min="12806" max="12806" width="14.85546875" style="1" customWidth="1"/>
    <col min="12807" max="12807" width="12.42578125" style="1" customWidth="1"/>
    <col min="12808" max="12808" width="13.85546875" style="1" customWidth="1"/>
    <col min="12809" max="12809" width="14.28515625" style="1" customWidth="1"/>
    <col min="12810" max="12810" width="17.28515625" style="1" bestFit="1" customWidth="1"/>
    <col min="12811" max="12811" width="17.28515625" style="1" customWidth="1"/>
    <col min="12812" max="12812" width="14.42578125" style="1" customWidth="1"/>
    <col min="12813" max="12813" width="15.28515625" style="1" customWidth="1"/>
    <col min="12814" max="13058" width="11.42578125" style="1"/>
    <col min="13059" max="13059" width="54.85546875" style="1" customWidth="1"/>
    <col min="13060" max="13060" width="15.140625" style="1" customWidth="1"/>
    <col min="13061" max="13061" width="39" style="1" customWidth="1"/>
    <col min="13062" max="13062" width="14.85546875" style="1" customWidth="1"/>
    <col min="13063" max="13063" width="12.42578125" style="1" customWidth="1"/>
    <col min="13064" max="13064" width="13.85546875" style="1" customWidth="1"/>
    <col min="13065" max="13065" width="14.28515625" style="1" customWidth="1"/>
    <col min="13066" max="13066" width="17.28515625" style="1" bestFit="1" customWidth="1"/>
    <col min="13067" max="13067" width="17.28515625" style="1" customWidth="1"/>
    <col min="13068" max="13068" width="14.42578125" style="1" customWidth="1"/>
    <col min="13069" max="13069" width="15.28515625" style="1" customWidth="1"/>
    <col min="13070" max="13314" width="11.42578125" style="1"/>
    <col min="13315" max="13315" width="54.85546875" style="1" customWidth="1"/>
    <col min="13316" max="13316" width="15.140625" style="1" customWidth="1"/>
    <col min="13317" max="13317" width="39" style="1" customWidth="1"/>
    <col min="13318" max="13318" width="14.85546875" style="1" customWidth="1"/>
    <col min="13319" max="13319" width="12.42578125" style="1" customWidth="1"/>
    <col min="13320" max="13320" width="13.85546875" style="1" customWidth="1"/>
    <col min="13321" max="13321" width="14.28515625" style="1" customWidth="1"/>
    <col min="13322" max="13322" width="17.28515625" style="1" bestFit="1" customWidth="1"/>
    <col min="13323" max="13323" width="17.28515625" style="1" customWidth="1"/>
    <col min="13324" max="13324" width="14.42578125" style="1" customWidth="1"/>
    <col min="13325" max="13325" width="15.28515625" style="1" customWidth="1"/>
    <col min="13326" max="13570" width="11.42578125" style="1"/>
    <col min="13571" max="13571" width="54.85546875" style="1" customWidth="1"/>
    <col min="13572" max="13572" width="15.140625" style="1" customWidth="1"/>
    <col min="13573" max="13573" width="39" style="1" customWidth="1"/>
    <col min="13574" max="13574" width="14.85546875" style="1" customWidth="1"/>
    <col min="13575" max="13575" width="12.42578125" style="1" customWidth="1"/>
    <col min="13576" max="13576" width="13.85546875" style="1" customWidth="1"/>
    <col min="13577" max="13577" width="14.28515625" style="1" customWidth="1"/>
    <col min="13578" max="13578" width="17.28515625" style="1" bestFit="1" customWidth="1"/>
    <col min="13579" max="13579" width="17.28515625" style="1" customWidth="1"/>
    <col min="13580" max="13580" width="14.42578125" style="1" customWidth="1"/>
    <col min="13581" max="13581" width="15.28515625" style="1" customWidth="1"/>
    <col min="13582" max="13826" width="11.42578125" style="1"/>
    <col min="13827" max="13827" width="54.85546875" style="1" customWidth="1"/>
    <col min="13828" max="13828" width="15.140625" style="1" customWidth="1"/>
    <col min="13829" max="13829" width="39" style="1" customWidth="1"/>
    <col min="13830" max="13830" width="14.85546875" style="1" customWidth="1"/>
    <col min="13831" max="13831" width="12.42578125" style="1" customWidth="1"/>
    <col min="13832" max="13832" width="13.85546875" style="1" customWidth="1"/>
    <col min="13833" max="13833" width="14.28515625" style="1" customWidth="1"/>
    <col min="13834" max="13834" width="17.28515625" style="1" bestFit="1" customWidth="1"/>
    <col min="13835" max="13835" width="17.28515625" style="1" customWidth="1"/>
    <col min="13836" max="13836" width="14.42578125" style="1" customWidth="1"/>
    <col min="13837" max="13837" width="15.28515625" style="1" customWidth="1"/>
    <col min="13838" max="14082" width="11.42578125" style="1"/>
    <col min="14083" max="14083" width="54.85546875" style="1" customWidth="1"/>
    <col min="14084" max="14084" width="15.140625" style="1" customWidth="1"/>
    <col min="14085" max="14085" width="39" style="1" customWidth="1"/>
    <col min="14086" max="14086" width="14.85546875" style="1" customWidth="1"/>
    <col min="14087" max="14087" width="12.42578125" style="1" customWidth="1"/>
    <col min="14088" max="14088" width="13.85546875" style="1" customWidth="1"/>
    <col min="14089" max="14089" width="14.28515625" style="1" customWidth="1"/>
    <col min="14090" max="14090" width="17.28515625" style="1" bestFit="1" customWidth="1"/>
    <col min="14091" max="14091" width="17.28515625" style="1" customWidth="1"/>
    <col min="14092" max="14092" width="14.42578125" style="1" customWidth="1"/>
    <col min="14093" max="14093" width="15.28515625" style="1" customWidth="1"/>
    <col min="14094" max="14338" width="11.42578125" style="1"/>
    <col min="14339" max="14339" width="54.85546875" style="1" customWidth="1"/>
    <col min="14340" max="14340" width="15.140625" style="1" customWidth="1"/>
    <col min="14341" max="14341" width="39" style="1" customWidth="1"/>
    <col min="14342" max="14342" width="14.85546875" style="1" customWidth="1"/>
    <col min="14343" max="14343" width="12.42578125" style="1" customWidth="1"/>
    <col min="14344" max="14344" width="13.85546875" style="1" customWidth="1"/>
    <col min="14345" max="14345" width="14.28515625" style="1" customWidth="1"/>
    <col min="14346" max="14346" width="17.28515625" style="1" bestFit="1" customWidth="1"/>
    <col min="14347" max="14347" width="17.28515625" style="1" customWidth="1"/>
    <col min="14348" max="14348" width="14.42578125" style="1" customWidth="1"/>
    <col min="14349" max="14349" width="15.28515625" style="1" customWidth="1"/>
    <col min="14350" max="14594" width="11.42578125" style="1"/>
    <col min="14595" max="14595" width="54.85546875" style="1" customWidth="1"/>
    <col min="14596" max="14596" width="15.140625" style="1" customWidth="1"/>
    <col min="14597" max="14597" width="39" style="1" customWidth="1"/>
    <col min="14598" max="14598" width="14.85546875" style="1" customWidth="1"/>
    <col min="14599" max="14599" width="12.42578125" style="1" customWidth="1"/>
    <col min="14600" max="14600" width="13.85546875" style="1" customWidth="1"/>
    <col min="14601" max="14601" width="14.28515625" style="1" customWidth="1"/>
    <col min="14602" max="14602" width="17.28515625" style="1" bestFit="1" customWidth="1"/>
    <col min="14603" max="14603" width="17.28515625" style="1" customWidth="1"/>
    <col min="14604" max="14604" width="14.42578125" style="1" customWidth="1"/>
    <col min="14605" max="14605" width="15.28515625" style="1" customWidth="1"/>
    <col min="14606" max="14850" width="11.42578125" style="1"/>
    <col min="14851" max="14851" width="54.85546875" style="1" customWidth="1"/>
    <col min="14852" max="14852" width="15.140625" style="1" customWidth="1"/>
    <col min="14853" max="14853" width="39" style="1" customWidth="1"/>
    <col min="14854" max="14854" width="14.85546875" style="1" customWidth="1"/>
    <col min="14855" max="14855" width="12.42578125" style="1" customWidth="1"/>
    <col min="14856" max="14856" width="13.85546875" style="1" customWidth="1"/>
    <col min="14857" max="14857" width="14.28515625" style="1" customWidth="1"/>
    <col min="14858" max="14858" width="17.28515625" style="1" bestFit="1" customWidth="1"/>
    <col min="14859" max="14859" width="17.28515625" style="1" customWidth="1"/>
    <col min="14860" max="14860" width="14.42578125" style="1" customWidth="1"/>
    <col min="14861" max="14861" width="15.28515625" style="1" customWidth="1"/>
    <col min="14862" max="15106" width="11.42578125" style="1"/>
    <col min="15107" max="15107" width="54.85546875" style="1" customWidth="1"/>
    <col min="15108" max="15108" width="15.140625" style="1" customWidth="1"/>
    <col min="15109" max="15109" width="39" style="1" customWidth="1"/>
    <col min="15110" max="15110" width="14.85546875" style="1" customWidth="1"/>
    <col min="15111" max="15111" width="12.42578125" style="1" customWidth="1"/>
    <col min="15112" max="15112" width="13.85546875" style="1" customWidth="1"/>
    <col min="15113" max="15113" width="14.28515625" style="1" customWidth="1"/>
    <col min="15114" max="15114" width="17.28515625" style="1" bestFit="1" customWidth="1"/>
    <col min="15115" max="15115" width="17.28515625" style="1" customWidth="1"/>
    <col min="15116" max="15116" width="14.42578125" style="1" customWidth="1"/>
    <col min="15117" max="15117" width="15.28515625" style="1" customWidth="1"/>
    <col min="15118" max="15362" width="11.42578125" style="1"/>
    <col min="15363" max="15363" width="54.85546875" style="1" customWidth="1"/>
    <col min="15364" max="15364" width="15.140625" style="1" customWidth="1"/>
    <col min="15365" max="15365" width="39" style="1" customWidth="1"/>
    <col min="15366" max="15366" width="14.85546875" style="1" customWidth="1"/>
    <col min="15367" max="15367" width="12.42578125" style="1" customWidth="1"/>
    <col min="15368" max="15368" width="13.85546875" style="1" customWidth="1"/>
    <col min="15369" max="15369" width="14.28515625" style="1" customWidth="1"/>
    <col min="15370" max="15370" width="17.28515625" style="1" bestFit="1" customWidth="1"/>
    <col min="15371" max="15371" width="17.28515625" style="1" customWidth="1"/>
    <col min="15372" max="15372" width="14.42578125" style="1" customWidth="1"/>
    <col min="15373" max="15373" width="15.28515625" style="1" customWidth="1"/>
    <col min="15374" max="15618" width="11.42578125" style="1"/>
    <col min="15619" max="15619" width="54.85546875" style="1" customWidth="1"/>
    <col min="15620" max="15620" width="15.140625" style="1" customWidth="1"/>
    <col min="15621" max="15621" width="39" style="1" customWidth="1"/>
    <col min="15622" max="15622" width="14.85546875" style="1" customWidth="1"/>
    <col min="15623" max="15623" width="12.42578125" style="1" customWidth="1"/>
    <col min="15624" max="15624" width="13.85546875" style="1" customWidth="1"/>
    <col min="15625" max="15625" width="14.28515625" style="1" customWidth="1"/>
    <col min="15626" max="15626" width="17.28515625" style="1" bestFit="1" customWidth="1"/>
    <col min="15627" max="15627" width="17.28515625" style="1" customWidth="1"/>
    <col min="15628" max="15628" width="14.42578125" style="1" customWidth="1"/>
    <col min="15629" max="15629" width="15.28515625" style="1" customWidth="1"/>
    <col min="15630" max="15874" width="11.42578125" style="1"/>
    <col min="15875" max="15875" width="54.85546875" style="1" customWidth="1"/>
    <col min="15876" max="15876" width="15.140625" style="1" customWidth="1"/>
    <col min="15877" max="15877" width="39" style="1" customWidth="1"/>
    <col min="15878" max="15878" width="14.85546875" style="1" customWidth="1"/>
    <col min="15879" max="15879" width="12.42578125" style="1" customWidth="1"/>
    <col min="15880" max="15880" width="13.85546875" style="1" customWidth="1"/>
    <col min="15881" max="15881" width="14.28515625" style="1" customWidth="1"/>
    <col min="15882" max="15882" width="17.28515625" style="1" bestFit="1" customWidth="1"/>
    <col min="15883" max="15883" width="17.28515625" style="1" customWidth="1"/>
    <col min="15884" max="15884" width="14.42578125" style="1" customWidth="1"/>
    <col min="15885" max="15885" width="15.28515625" style="1" customWidth="1"/>
    <col min="15886" max="16130" width="11.42578125" style="1"/>
    <col min="16131" max="16131" width="54.85546875" style="1" customWidth="1"/>
    <col min="16132" max="16132" width="15.140625" style="1" customWidth="1"/>
    <col min="16133" max="16133" width="39" style="1" customWidth="1"/>
    <col min="16134" max="16134" width="14.85546875" style="1" customWidth="1"/>
    <col min="16135" max="16135" width="12.42578125" style="1" customWidth="1"/>
    <col min="16136" max="16136" width="13.85546875" style="1" customWidth="1"/>
    <col min="16137" max="16137" width="14.28515625" style="1" customWidth="1"/>
    <col min="16138" max="16138" width="17.28515625" style="1" bestFit="1" customWidth="1"/>
    <col min="16139" max="16139" width="17.28515625" style="1" customWidth="1"/>
    <col min="16140" max="16140" width="14.42578125" style="1" customWidth="1"/>
    <col min="16141" max="16141" width="15.28515625" style="1" customWidth="1"/>
    <col min="16142" max="16384" width="11.42578125" style="1"/>
  </cols>
  <sheetData>
    <row r="1" spans="1:15" x14ac:dyDescent="0.25">
      <c r="A1" s="39" t="s">
        <v>357</v>
      </c>
      <c r="B1" t="s">
        <v>358</v>
      </c>
      <c r="C1" t="s">
        <v>359</v>
      </c>
      <c r="D1" t="s">
        <v>360</v>
      </c>
      <c r="E1" t="s">
        <v>361</v>
      </c>
      <c r="F1" t="s">
        <v>0</v>
      </c>
      <c r="G1" t="s">
        <v>1</v>
      </c>
      <c r="H1" t="s">
        <v>362</v>
      </c>
      <c r="I1" t="s">
        <v>2</v>
      </c>
      <c r="J1" t="s">
        <v>363</v>
      </c>
      <c r="K1" t="s">
        <v>364</v>
      </c>
      <c r="L1" s="1" t="s">
        <v>365</v>
      </c>
      <c r="M1" s="1" t="s">
        <v>366</v>
      </c>
      <c r="N1" t="s">
        <v>367</v>
      </c>
      <c r="O1" t="s">
        <v>368</v>
      </c>
    </row>
    <row r="2" spans="1:15" x14ac:dyDescent="0.25">
      <c r="A2" s="40">
        <v>42571</v>
      </c>
      <c r="B2" s="2" t="s">
        <v>3</v>
      </c>
      <c r="C2" s="3" t="s">
        <v>4</v>
      </c>
      <c r="D2" s="4" t="s">
        <v>5</v>
      </c>
      <c r="E2" s="5">
        <v>448851.72464752704</v>
      </c>
      <c r="F2" s="5">
        <v>2995.92</v>
      </c>
      <c r="G2" s="5">
        <v>5656.77</v>
      </c>
      <c r="H2" s="5">
        <f>E2-F2-G2</f>
        <v>440199.03464752703</v>
      </c>
      <c r="I2" s="5">
        <v>98823.03</v>
      </c>
      <c r="J2" s="5">
        <v>0</v>
      </c>
      <c r="K2" s="5">
        <v>0</v>
      </c>
      <c r="L2" s="5">
        <v>0</v>
      </c>
      <c r="M2" s="5">
        <v>0</v>
      </c>
      <c r="N2" s="5">
        <f t="shared" ref="N2:N33" si="0">SUM(F2+G2+I2+L2)</f>
        <v>107475.72</v>
      </c>
      <c r="O2" s="5">
        <f t="shared" ref="O2:O65" si="1">SUM(E2-N2)</f>
        <v>341376.00464752701</v>
      </c>
    </row>
    <row r="3" spans="1:15" x14ac:dyDescent="0.25">
      <c r="A3" s="40">
        <v>42571</v>
      </c>
      <c r="B3" s="2" t="s">
        <v>3</v>
      </c>
      <c r="C3" s="3" t="s">
        <v>6</v>
      </c>
      <c r="D3" s="4" t="s">
        <v>7</v>
      </c>
      <c r="E3" s="5">
        <v>403966.55218277441</v>
      </c>
      <c r="F3" s="5">
        <v>2995.92</v>
      </c>
      <c r="G3" s="5">
        <v>5656.77</v>
      </c>
      <c r="H3" s="5">
        <f>E3-F3-G3</f>
        <v>395313.86218277441</v>
      </c>
      <c r="I3" s="5">
        <v>87601.74</v>
      </c>
      <c r="J3" s="5">
        <v>0</v>
      </c>
      <c r="K3" s="5">
        <v>0</v>
      </c>
      <c r="L3" s="5">
        <v>0</v>
      </c>
      <c r="M3" s="5">
        <v>0</v>
      </c>
      <c r="N3" s="5">
        <f t="shared" si="0"/>
        <v>96254.430000000008</v>
      </c>
      <c r="O3" s="5">
        <f t="shared" si="1"/>
        <v>307712.12218277442</v>
      </c>
    </row>
    <row r="4" spans="1:15" x14ac:dyDescent="0.25">
      <c r="A4" s="40">
        <v>42571</v>
      </c>
      <c r="B4" s="2" t="s">
        <v>3</v>
      </c>
      <c r="C4" s="3" t="s">
        <v>8</v>
      </c>
      <c r="D4" s="4" t="s">
        <v>7</v>
      </c>
      <c r="E4" s="5">
        <v>403966.55218277441</v>
      </c>
      <c r="F4" s="5">
        <v>2995.92</v>
      </c>
      <c r="G4" s="5">
        <v>5656.77</v>
      </c>
      <c r="H4" s="5">
        <f>E4-F4-G4</f>
        <v>395313.86218277441</v>
      </c>
      <c r="I4" s="5">
        <v>87601.74</v>
      </c>
      <c r="J4" s="5">
        <v>0</v>
      </c>
      <c r="K4" s="5">
        <v>0</v>
      </c>
      <c r="L4" s="5">
        <v>0</v>
      </c>
      <c r="M4" s="5">
        <v>0</v>
      </c>
      <c r="N4" s="5">
        <f t="shared" si="0"/>
        <v>96254.430000000008</v>
      </c>
      <c r="O4" s="5">
        <f t="shared" si="1"/>
        <v>307712.12218277442</v>
      </c>
    </row>
    <row r="5" spans="1:15" x14ac:dyDescent="0.25">
      <c r="A5" s="40">
        <v>42571</v>
      </c>
      <c r="B5" s="2" t="s">
        <v>3</v>
      </c>
      <c r="C5" s="3" t="s">
        <v>9</v>
      </c>
      <c r="D5" s="4" t="s">
        <v>7</v>
      </c>
      <c r="E5" s="5">
        <v>403966.55218277441</v>
      </c>
      <c r="F5" s="5">
        <v>2995.92</v>
      </c>
      <c r="G5" s="5">
        <v>5656.77</v>
      </c>
      <c r="H5" s="5">
        <f>E5-F5-G5</f>
        <v>395313.86218277441</v>
      </c>
      <c r="I5" s="5">
        <v>87601.74</v>
      </c>
      <c r="J5" s="5">
        <v>0</v>
      </c>
      <c r="K5" s="5">
        <v>0</v>
      </c>
      <c r="L5" s="5">
        <v>0</v>
      </c>
      <c r="M5" s="5">
        <v>0</v>
      </c>
      <c r="N5" s="5">
        <f t="shared" si="0"/>
        <v>96254.430000000008</v>
      </c>
      <c r="O5" s="5">
        <f t="shared" si="1"/>
        <v>307712.12218277442</v>
      </c>
    </row>
    <row r="6" spans="1:15" x14ac:dyDescent="0.25">
      <c r="A6" s="40">
        <v>42571</v>
      </c>
      <c r="B6" s="2" t="s">
        <v>3</v>
      </c>
      <c r="C6" s="3" t="s">
        <v>10</v>
      </c>
      <c r="D6" s="4" t="s">
        <v>7</v>
      </c>
      <c r="E6" s="5">
        <v>403966.55218277441</v>
      </c>
      <c r="F6" s="5">
        <v>2995.92</v>
      </c>
      <c r="G6" s="5">
        <v>5656.77</v>
      </c>
      <c r="H6" s="5">
        <f>E6-F6-G6</f>
        <v>395313.86218277441</v>
      </c>
      <c r="I6" s="5">
        <v>87601.74</v>
      </c>
      <c r="J6" s="5">
        <v>0</v>
      </c>
      <c r="K6" s="5">
        <v>0</v>
      </c>
      <c r="L6" s="5">
        <v>0</v>
      </c>
      <c r="M6" s="5">
        <v>0</v>
      </c>
      <c r="N6" s="5">
        <f t="shared" si="0"/>
        <v>96254.430000000008</v>
      </c>
      <c r="O6" s="5">
        <f t="shared" si="1"/>
        <v>307712.12218277442</v>
      </c>
    </row>
    <row r="7" spans="1:15" x14ac:dyDescent="0.25">
      <c r="A7" s="40">
        <v>42571</v>
      </c>
      <c r="B7" s="6" t="s">
        <v>11</v>
      </c>
      <c r="C7" s="9" t="s">
        <v>12</v>
      </c>
      <c r="D7" s="10" t="s">
        <v>13</v>
      </c>
      <c r="E7" s="5">
        <v>161306.08854520501</v>
      </c>
      <c r="F7" s="5">
        <v>2995.92</v>
      </c>
      <c r="G7" s="5">
        <v>4629.4799999999996</v>
      </c>
      <c r="H7" s="5">
        <f>SUM(E7-F7-G7-L7)</f>
        <v>152765.92854520498</v>
      </c>
      <c r="I7" s="5">
        <v>26964.75</v>
      </c>
      <c r="J7" s="5">
        <v>0</v>
      </c>
      <c r="K7" s="5">
        <v>0</v>
      </c>
      <c r="L7" s="5">
        <v>914.76</v>
      </c>
      <c r="M7" s="5">
        <v>0</v>
      </c>
      <c r="N7" s="5">
        <f t="shared" si="0"/>
        <v>35504.910000000003</v>
      </c>
      <c r="O7" s="5">
        <f t="shared" si="1"/>
        <v>125801.17854520501</v>
      </c>
    </row>
    <row r="8" spans="1:15" x14ac:dyDescent="0.25">
      <c r="A8" s="40">
        <v>42571</v>
      </c>
      <c r="B8" s="6" t="s">
        <v>11</v>
      </c>
      <c r="C8" s="9" t="s">
        <v>14</v>
      </c>
      <c r="D8" s="10" t="s">
        <v>15</v>
      </c>
      <c r="E8" s="5">
        <v>147113.75</v>
      </c>
      <c r="F8" s="5">
        <v>2995.92</v>
      </c>
      <c r="G8" s="5">
        <v>4222.16</v>
      </c>
      <c r="H8" s="5">
        <f>E8-F8-G8</f>
        <v>139895.66999999998</v>
      </c>
      <c r="I8" s="5">
        <v>23747.19</v>
      </c>
      <c r="J8" s="5">
        <v>0</v>
      </c>
      <c r="K8" s="5">
        <v>0</v>
      </c>
      <c r="L8" s="5">
        <v>0</v>
      </c>
      <c r="M8" s="5">
        <v>0</v>
      </c>
      <c r="N8" s="5">
        <f t="shared" si="0"/>
        <v>30965.269999999997</v>
      </c>
      <c r="O8" s="5">
        <f t="shared" si="1"/>
        <v>116148.48000000001</v>
      </c>
    </row>
    <row r="9" spans="1:15" x14ac:dyDescent="0.25">
      <c r="A9" s="40">
        <v>42571</v>
      </c>
      <c r="B9" s="6" t="s">
        <v>11</v>
      </c>
      <c r="C9" s="11" t="s">
        <v>16</v>
      </c>
      <c r="D9" s="10" t="s">
        <v>17</v>
      </c>
      <c r="E9" s="5">
        <v>58070.191876273821</v>
      </c>
      <c r="F9" s="5">
        <v>1765.33</v>
      </c>
      <c r="G9" s="5">
        <v>1666.61</v>
      </c>
      <c r="H9" s="5">
        <f>E9-F9-G9</f>
        <v>54638.251876273818</v>
      </c>
      <c r="I9" s="5">
        <v>3253.63</v>
      </c>
      <c r="J9" s="5">
        <v>0</v>
      </c>
      <c r="K9" s="5">
        <v>0</v>
      </c>
      <c r="L9" s="5">
        <v>0</v>
      </c>
      <c r="M9" s="5">
        <v>0</v>
      </c>
      <c r="N9" s="5">
        <f t="shared" si="0"/>
        <v>6685.57</v>
      </c>
      <c r="O9" s="5">
        <f t="shared" si="1"/>
        <v>51384.621876273821</v>
      </c>
    </row>
    <row r="10" spans="1:15" x14ac:dyDescent="0.25">
      <c r="A10" s="40">
        <v>42571</v>
      </c>
      <c r="B10" s="6" t="s">
        <v>11</v>
      </c>
      <c r="C10" s="9" t="s">
        <v>18</v>
      </c>
      <c r="D10" s="10" t="s">
        <v>17</v>
      </c>
      <c r="E10" s="5">
        <v>58070.192999999999</v>
      </c>
      <c r="F10" s="5">
        <v>1765.33</v>
      </c>
      <c r="G10" s="5">
        <v>1666.61</v>
      </c>
      <c r="H10" s="5">
        <f>E10-F10-G10</f>
        <v>54638.252999999997</v>
      </c>
      <c r="I10" s="5">
        <v>3253.63</v>
      </c>
      <c r="J10" s="5">
        <v>0</v>
      </c>
      <c r="K10" s="5">
        <v>0</v>
      </c>
      <c r="L10" s="5">
        <v>0</v>
      </c>
      <c r="M10" s="5">
        <v>0</v>
      </c>
      <c r="N10" s="5">
        <f t="shared" si="0"/>
        <v>6685.57</v>
      </c>
      <c r="O10" s="5">
        <f t="shared" si="1"/>
        <v>51384.623</v>
      </c>
    </row>
    <row r="11" spans="1:15" x14ac:dyDescent="0.25">
      <c r="A11" s="40">
        <v>42571</v>
      </c>
      <c r="B11" s="6" t="s">
        <v>11</v>
      </c>
      <c r="C11" s="9" t="s">
        <v>19</v>
      </c>
      <c r="D11" s="10" t="s">
        <v>20</v>
      </c>
      <c r="E11" s="5">
        <v>77426.92</v>
      </c>
      <c r="F11" s="5">
        <v>2353.7800000000002</v>
      </c>
      <c r="G11" s="5">
        <v>2222.15</v>
      </c>
      <c r="H11" s="5">
        <f>E11-F11-G11</f>
        <v>72850.990000000005</v>
      </c>
      <c r="I11" s="5">
        <v>6986.02</v>
      </c>
      <c r="J11" s="5">
        <v>0</v>
      </c>
      <c r="K11" s="5">
        <v>0</v>
      </c>
      <c r="L11" s="5">
        <v>0</v>
      </c>
      <c r="M11" s="5">
        <v>0</v>
      </c>
      <c r="N11" s="5">
        <f t="shared" si="0"/>
        <v>11561.95</v>
      </c>
      <c r="O11" s="5">
        <f t="shared" si="1"/>
        <v>65864.97</v>
      </c>
    </row>
    <row r="12" spans="1:15" x14ac:dyDescent="0.25">
      <c r="A12" s="40">
        <v>42571</v>
      </c>
      <c r="B12" s="6" t="s">
        <v>11</v>
      </c>
      <c r="C12" s="12" t="s">
        <v>21</v>
      </c>
      <c r="D12" s="13" t="s">
        <v>22</v>
      </c>
      <c r="E12" s="5">
        <v>58070.191876273821</v>
      </c>
      <c r="F12" s="5">
        <v>1765.33</v>
      </c>
      <c r="G12" s="5">
        <v>1666.61</v>
      </c>
      <c r="H12" s="5">
        <f>E12-F12-G12</f>
        <v>54638.251876273818</v>
      </c>
      <c r="I12" s="5">
        <v>3253.63</v>
      </c>
      <c r="J12" s="5">
        <v>0</v>
      </c>
      <c r="K12" s="5">
        <v>0</v>
      </c>
      <c r="L12" s="5">
        <v>0</v>
      </c>
      <c r="M12" s="5">
        <v>0</v>
      </c>
      <c r="N12" s="5">
        <f t="shared" si="0"/>
        <v>6685.57</v>
      </c>
      <c r="O12" s="5">
        <f t="shared" si="1"/>
        <v>51384.621876273821</v>
      </c>
    </row>
    <row r="13" spans="1:15" x14ac:dyDescent="0.25">
      <c r="A13" s="40">
        <v>42571</v>
      </c>
      <c r="B13" s="6" t="s">
        <v>11</v>
      </c>
      <c r="C13" s="9" t="s">
        <v>23</v>
      </c>
      <c r="D13" s="10" t="s">
        <v>24</v>
      </c>
      <c r="E13" s="5">
        <v>32261.217709041004</v>
      </c>
      <c r="F13" s="5">
        <v>980.74</v>
      </c>
      <c r="G13" s="5">
        <v>925.9</v>
      </c>
      <c r="H13" s="5">
        <f>SUM(E13-F13-G13-L13)</f>
        <v>28525.057709041001</v>
      </c>
      <c r="I13" s="5">
        <v>0</v>
      </c>
      <c r="J13" s="5">
        <v>0</v>
      </c>
      <c r="K13" s="5">
        <v>0</v>
      </c>
      <c r="L13" s="5">
        <v>1829.52</v>
      </c>
      <c r="M13" s="5">
        <v>0</v>
      </c>
      <c r="N13" s="5">
        <f t="shared" si="0"/>
        <v>3736.16</v>
      </c>
      <c r="O13" s="5">
        <f t="shared" si="1"/>
        <v>28525.057709041004</v>
      </c>
    </row>
    <row r="14" spans="1:15" x14ac:dyDescent="0.25">
      <c r="A14" s="40">
        <v>42571</v>
      </c>
      <c r="B14" s="6" t="s">
        <v>11</v>
      </c>
      <c r="C14" s="9" t="s">
        <v>25</v>
      </c>
      <c r="D14" s="10" t="s">
        <v>26</v>
      </c>
      <c r="E14" s="5">
        <v>96783.653127123034</v>
      </c>
      <c r="F14" s="5">
        <v>2942.22</v>
      </c>
      <c r="G14" s="5">
        <v>2777.69</v>
      </c>
      <c r="H14" s="5">
        <f>E14-F14-G14</f>
        <v>91063.743127123031</v>
      </c>
      <c r="I14" s="5">
        <v>11539.21</v>
      </c>
      <c r="J14" s="5">
        <v>0</v>
      </c>
      <c r="K14" s="5">
        <v>0</v>
      </c>
      <c r="L14" s="5">
        <v>0</v>
      </c>
      <c r="M14" s="5">
        <v>0</v>
      </c>
      <c r="N14" s="5">
        <f t="shared" si="0"/>
        <v>17259.12</v>
      </c>
      <c r="O14" s="5">
        <f t="shared" si="1"/>
        <v>79524.533127123039</v>
      </c>
    </row>
    <row r="15" spans="1:15" x14ac:dyDescent="0.25">
      <c r="A15" s="40">
        <v>42571</v>
      </c>
      <c r="B15" s="6" t="s">
        <v>11</v>
      </c>
      <c r="C15" s="9" t="s">
        <v>27</v>
      </c>
      <c r="D15" s="10" t="s">
        <v>26</v>
      </c>
      <c r="E15" s="5">
        <v>96783.653127123034</v>
      </c>
      <c r="F15" s="5">
        <v>2942.22</v>
      </c>
      <c r="G15" s="5">
        <v>2777.69</v>
      </c>
      <c r="H15" s="5">
        <f>E15-F15-G15</f>
        <v>91063.743127123031</v>
      </c>
      <c r="I15" s="5">
        <v>11539.21</v>
      </c>
      <c r="J15" s="5">
        <v>0</v>
      </c>
      <c r="K15" s="5">
        <v>0</v>
      </c>
      <c r="L15" s="5">
        <v>0</v>
      </c>
      <c r="M15" s="5">
        <v>0</v>
      </c>
      <c r="N15" s="5">
        <f t="shared" si="0"/>
        <v>17259.12</v>
      </c>
      <c r="O15" s="5">
        <f t="shared" si="1"/>
        <v>79524.533127123039</v>
      </c>
    </row>
    <row r="16" spans="1:15" x14ac:dyDescent="0.25">
      <c r="A16" s="40">
        <v>42571</v>
      </c>
      <c r="B16" s="6" t="s">
        <v>11</v>
      </c>
      <c r="C16" s="9" t="s">
        <v>28</v>
      </c>
      <c r="D16" s="10" t="s">
        <v>26</v>
      </c>
      <c r="E16" s="5">
        <v>96783.652844900003</v>
      </c>
      <c r="F16" s="5">
        <v>2942.22</v>
      </c>
      <c r="G16" s="5">
        <v>2777.69</v>
      </c>
      <c r="H16" s="5">
        <f>SUM(E16-F16-G16-L16)</f>
        <v>90148.982844900005</v>
      </c>
      <c r="I16" s="5">
        <v>11310.52</v>
      </c>
      <c r="J16" s="5">
        <v>0</v>
      </c>
      <c r="K16" s="5">
        <v>0</v>
      </c>
      <c r="L16" s="5">
        <v>914.76</v>
      </c>
      <c r="M16" s="5">
        <v>0</v>
      </c>
      <c r="N16" s="5">
        <f t="shared" si="0"/>
        <v>17945.189999999999</v>
      </c>
      <c r="O16" s="5">
        <f t="shared" si="1"/>
        <v>78838.462844900001</v>
      </c>
    </row>
    <row r="17" spans="1:15" x14ac:dyDescent="0.25">
      <c r="A17" s="40">
        <v>42571</v>
      </c>
      <c r="B17" s="6" t="s">
        <v>11</v>
      </c>
      <c r="C17" s="9" t="s">
        <v>29</v>
      </c>
      <c r="D17" s="10" t="s">
        <v>26</v>
      </c>
      <c r="E17" s="5">
        <v>96783.652844900003</v>
      </c>
      <c r="F17" s="5">
        <v>2942.22</v>
      </c>
      <c r="G17" s="5">
        <v>2777.69</v>
      </c>
      <c r="H17" s="5">
        <v>90163.74</v>
      </c>
      <c r="I17" s="5">
        <v>11539.21</v>
      </c>
      <c r="J17" s="5">
        <v>0</v>
      </c>
      <c r="K17" s="5">
        <v>0</v>
      </c>
      <c r="L17" s="5">
        <v>0</v>
      </c>
      <c r="M17" s="5">
        <v>0</v>
      </c>
      <c r="N17" s="5">
        <f t="shared" si="0"/>
        <v>17259.12</v>
      </c>
      <c r="O17" s="5">
        <f t="shared" si="1"/>
        <v>79524.532844900008</v>
      </c>
    </row>
    <row r="18" spans="1:15" x14ac:dyDescent="0.25">
      <c r="A18" s="40">
        <v>42571</v>
      </c>
      <c r="B18" s="6" t="s">
        <v>11</v>
      </c>
      <c r="C18" s="9" t="s">
        <v>30</v>
      </c>
      <c r="D18" s="10" t="s">
        <v>31</v>
      </c>
      <c r="E18" s="5">
        <v>47746.61</v>
      </c>
      <c r="F18" s="5">
        <v>1451.5</v>
      </c>
      <c r="G18" s="5">
        <v>1370.33</v>
      </c>
      <c r="H18" s="5">
        <f>E18-F18-G18</f>
        <v>44924.78</v>
      </c>
      <c r="I18" s="5">
        <v>1622.7</v>
      </c>
      <c r="J18" s="5">
        <v>0</v>
      </c>
      <c r="K18" s="5">
        <v>0</v>
      </c>
      <c r="L18" s="5">
        <v>0</v>
      </c>
      <c r="M18" s="5">
        <v>0</v>
      </c>
      <c r="N18" s="5">
        <f t="shared" si="0"/>
        <v>4444.53</v>
      </c>
      <c r="O18" s="5">
        <f t="shared" si="1"/>
        <v>43302.080000000002</v>
      </c>
    </row>
    <row r="19" spans="1:15" x14ac:dyDescent="0.25">
      <c r="A19" s="40">
        <v>42571</v>
      </c>
      <c r="B19" s="6" t="s">
        <v>32</v>
      </c>
      <c r="C19" s="9" t="s">
        <v>33</v>
      </c>
      <c r="D19" s="10" t="s">
        <v>34</v>
      </c>
      <c r="E19" s="5">
        <v>96783.653127123034</v>
      </c>
      <c r="F19" s="5">
        <v>2942.22</v>
      </c>
      <c r="G19" s="5">
        <v>2777.69</v>
      </c>
      <c r="H19" s="5">
        <f>E19-F19-G19</f>
        <v>91063.743127123031</v>
      </c>
      <c r="I19" s="5">
        <v>11539.21</v>
      </c>
      <c r="J19" s="5">
        <v>0</v>
      </c>
      <c r="K19" s="5">
        <v>0</v>
      </c>
      <c r="L19" s="5">
        <v>0</v>
      </c>
      <c r="M19" s="5">
        <v>0</v>
      </c>
      <c r="N19" s="5">
        <f t="shared" si="0"/>
        <v>17259.12</v>
      </c>
      <c r="O19" s="5">
        <f t="shared" si="1"/>
        <v>79524.533127123039</v>
      </c>
    </row>
    <row r="20" spans="1:15" x14ac:dyDescent="0.25">
      <c r="A20" s="40">
        <v>42571</v>
      </c>
      <c r="B20" s="6" t="s">
        <v>32</v>
      </c>
      <c r="C20" s="9" t="s">
        <v>35</v>
      </c>
      <c r="D20" s="10" t="s">
        <v>36</v>
      </c>
      <c r="E20" s="5">
        <v>96783.653127123034</v>
      </c>
      <c r="F20" s="5">
        <v>2942.22</v>
      </c>
      <c r="G20" s="5">
        <v>2777.69</v>
      </c>
      <c r="H20" s="5">
        <f>E20-F20-G20</f>
        <v>91063.743127123031</v>
      </c>
      <c r="I20" s="5">
        <v>11539.21</v>
      </c>
      <c r="J20" s="5">
        <v>0</v>
      </c>
      <c r="K20" s="5">
        <v>0</v>
      </c>
      <c r="L20" s="5">
        <v>0</v>
      </c>
      <c r="M20" s="5">
        <v>0</v>
      </c>
      <c r="N20" s="5">
        <f t="shared" si="0"/>
        <v>17259.12</v>
      </c>
      <c r="O20" s="5">
        <f t="shared" si="1"/>
        <v>79524.533127123039</v>
      </c>
    </row>
    <row r="21" spans="1:15" x14ac:dyDescent="0.25">
      <c r="A21" s="40">
        <v>42571</v>
      </c>
      <c r="B21" s="6" t="s">
        <v>32</v>
      </c>
      <c r="C21" s="9" t="s">
        <v>37</v>
      </c>
      <c r="D21" s="10" t="s">
        <v>36</v>
      </c>
      <c r="E21" s="5">
        <v>96783.653127123034</v>
      </c>
      <c r="F21" s="5">
        <v>2942.22</v>
      </c>
      <c r="G21" s="5">
        <v>2777.69</v>
      </c>
      <c r="H21" s="5">
        <f>E21-F21-G21</f>
        <v>91063.743127123031</v>
      </c>
      <c r="I21" s="5">
        <v>11539.21</v>
      </c>
      <c r="J21" s="5">
        <v>0</v>
      </c>
      <c r="K21" s="5">
        <v>0</v>
      </c>
      <c r="L21" s="5">
        <v>0</v>
      </c>
      <c r="M21" s="5">
        <v>0</v>
      </c>
      <c r="N21" s="5">
        <f t="shared" si="0"/>
        <v>17259.12</v>
      </c>
      <c r="O21" s="5">
        <f t="shared" si="1"/>
        <v>79524.533127123039</v>
      </c>
    </row>
    <row r="22" spans="1:15" x14ac:dyDescent="0.25">
      <c r="A22" s="40">
        <v>42571</v>
      </c>
      <c r="B22" s="6" t="s">
        <v>32</v>
      </c>
      <c r="C22" s="9" t="s">
        <v>38</v>
      </c>
      <c r="D22" s="10" t="s">
        <v>15</v>
      </c>
      <c r="E22" s="5">
        <v>147113.75</v>
      </c>
      <c r="F22" s="5">
        <v>2995.92</v>
      </c>
      <c r="G22" s="5">
        <v>4222.16</v>
      </c>
      <c r="H22" s="5">
        <f>E22-F22-G22-L22</f>
        <v>138980.90999999997</v>
      </c>
      <c r="I22" s="5">
        <v>23518.5</v>
      </c>
      <c r="J22" s="5">
        <v>0</v>
      </c>
      <c r="K22" s="5">
        <v>0</v>
      </c>
      <c r="L22" s="14">
        <v>914.76</v>
      </c>
      <c r="M22" s="5">
        <v>0</v>
      </c>
      <c r="N22" s="5">
        <f t="shared" si="0"/>
        <v>31651.34</v>
      </c>
      <c r="O22" s="5">
        <f t="shared" si="1"/>
        <v>115462.41</v>
      </c>
    </row>
    <row r="23" spans="1:15" x14ac:dyDescent="0.25">
      <c r="A23" s="40">
        <v>42571</v>
      </c>
      <c r="B23" s="6" t="s">
        <v>32</v>
      </c>
      <c r="C23" s="11" t="s">
        <v>39</v>
      </c>
      <c r="D23" s="10" t="s">
        <v>20</v>
      </c>
      <c r="E23" s="5">
        <v>77426.919922100002</v>
      </c>
      <c r="F23" s="5">
        <v>2353.7800000000002</v>
      </c>
      <c r="G23" s="5">
        <v>2222.15</v>
      </c>
      <c r="H23" s="5">
        <f>E23-F23-G23</f>
        <v>72850.989922100009</v>
      </c>
      <c r="I23" s="5">
        <v>6986.02</v>
      </c>
      <c r="J23" s="5">
        <v>0</v>
      </c>
      <c r="K23" s="5">
        <v>0</v>
      </c>
      <c r="L23" s="5">
        <v>0</v>
      </c>
      <c r="M23" s="5">
        <v>0</v>
      </c>
      <c r="N23" s="5">
        <f t="shared" si="0"/>
        <v>11561.95</v>
      </c>
      <c r="O23" s="5">
        <f t="shared" si="1"/>
        <v>65864.969922100005</v>
      </c>
    </row>
    <row r="24" spans="1:15" x14ac:dyDescent="0.25">
      <c r="A24" s="40">
        <v>42571</v>
      </c>
      <c r="B24" s="6" t="s">
        <v>32</v>
      </c>
      <c r="C24" s="9" t="s">
        <v>40</v>
      </c>
      <c r="D24" s="10" t="s">
        <v>22</v>
      </c>
      <c r="E24" s="5">
        <v>58070.191876273821</v>
      </c>
      <c r="F24" s="5">
        <v>1765.33</v>
      </c>
      <c r="G24" s="5">
        <v>1666.61</v>
      </c>
      <c r="H24" s="5">
        <f>SUM(E24-F24-G24-L24)</f>
        <v>53723.491876273816</v>
      </c>
      <c r="I24" s="5">
        <v>3070.68</v>
      </c>
      <c r="J24" s="5">
        <v>0</v>
      </c>
      <c r="K24" s="5">
        <v>0</v>
      </c>
      <c r="L24" s="5">
        <v>914.76</v>
      </c>
      <c r="M24" s="5">
        <v>0</v>
      </c>
      <c r="N24" s="5">
        <f t="shared" si="0"/>
        <v>7417.3799999999992</v>
      </c>
      <c r="O24" s="5">
        <f t="shared" si="1"/>
        <v>50652.811876273823</v>
      </c>
    </row>
    <row r="25" spans="1:15" x14ac:dyDescent="0.25">
      <c r="A25" s="40">
        <v>42571</v>
      </c>
      <c r="B25" s="6" t="s">
        <v>32</v>
      </c>
      <c r="C25" s="9" t="s">
        <v>41</v>
      </c>
      <c r="D25" s="10" t="s">
        <v>42</v>
      </c>
      <c r="E25" s="5">
        <v>122592.62729435583</v>
      </c>
      <c r="F25" s="5">
        <v>2995.92</v>
      </c>
      <c r="G25" s="5">
        <v>3518.41</v>
      </c>
      <c r="H25" s="5">
        <f>E25-F25-G25</f>
        <v>116078.29729435583</v>
      </c>
      <c r="I25" s="5">
        <v>17792.849999999999</v>
      </c>
      <c r="J25" s="5">
        <v>0</v>
      </c>
      <c r="K25" s="5">
        <v>0</v>
      </c>
      <c r="L25" s="5">
        <v>0</v>
      </c>
      <c r="M25" s="5">
        <v>0</v>
      </c>
      <c r="N25" s="5">
        <f t="shared" si="0"/>
        <v>24307.18</v>
      </c>
      <c r="O25" s="5">
        <f t="shared" si="1"/>
        <v>98285.447294355836</v>
      </c>
    </row>
    <row r="26" spans="1:15" x14ac:dyDescent="0.25">
      <c r="A26" s="40">
        <v>42571</v>
      </c>
      <c r="B26" s="15" t="s">
        <v>43</v>
      </c>
      <c r="C26" s="11" t="s">
        <v>44</v>
      </c>
      <c r="D26" s="10" t="s">
        <v>45</v>
      </c>
      <c r="E26" s="5">
        <v>147113.75</v>
      </c>
      <c r="F26" s="5">
        <v>2995.92</v>
      </c>
      <c r="G26" s="5">
        <v>4222.16</v>
      </c>
      <c r="H26" s="5">
        <f>SUM(E26-F26-G26)</f>
        <v>139895.66999999998</v>
      </c>
      <c r="I26" s="5">
        <v>23747.19</v>
      </c>
      <c r="J26" s="5">
        <v>0</v>
      </c>
      <c r="K26" s="5">
        <v>0</v>
      </c>
      <c r="L26" s="5">
        <v>0</v>
      </c>
      <c r="M26" s="5">
        <v>0</v>
      </c>
      <c r="N26" s="5">
        <f t="shared" si="0"/>
        <v>30965.269999999997</v>
      </c>
      <c r="O26" s="5">
        <f t="shared" si="1"/>
        <v>116148.48000000001</v>
      </c>
    </row>
    <row r="27" spans="1:15" x14ac:dyDescent="0.25">
      <c r="A27" s="40">
        <v>42571</v>
      </c>
      <c r="B27" s="15" t="s">
        <v>43</v>
      </c>
      <c r="C27" s="3" t="s">
        <v>46</v>
      </c>
      <c r="D27" s="10" t="s">
        <v>42</v>
      </c>
      <c r="E27" s="5">
        <v>122592.63</v>
      </c>
      <c r="F27" s="5">
        <v>2995.92</v>
      </c>
      <c r="G27" s="5">
        <v>3518.41</v>
      </c>
      <c r="H27" s="5">
        <f>E27-F27-G27</f>
        <v>116078.3</v>
      </c>
      <c r="I27" s="5">
        <v>17792.849999999999</v>
      </c>
      <c r="J27" s="5">
        <v>0</v>
      </c>
      <c r="K27" s="5">
        <v>0</v>
      </c>
      <c r="L27" s="5">
        <v>0</v>
      </c>
      <c r="M27" s="5">
        <v>0</v>
      </c>
      <c r="N27" s="5">
        <f t="shared" si="0"/>
        <v>24307.18</v>
      </c>
      <c r="O27" s="5">
        <f t="shared" si="1"/>
        <v>98285.450000000012</v>
      </c>
    </row>
    <row r="28" spans="1:15" x14ac:dyDescent="0.25">
      <c r="A28" s="40">
        <v>42571</v>
      </c>
      <c r="B28" s="15" t="s">
        <v>43</v>
      </c>
      <c r="C28" s="11" t="s">
        <v>47</v>
      </c>
      <c r="D28" s="10" t="s">
        <v>20</v>
      </c>
      <c r="E28" s="5">
        <v>77426.922501698413</v>
      </c>
      <c r="F28" s="5">
        <v>2353.7800000000002</v>
      </c>
      <c r="G28" s="5">
        <v>2222.15</v>
      </c>
      <c r="H28" s="5">
        <f>SUM(E28-F28-G28-L28)</f>
        <v>71936.232501698425</v>
      </c>
      <c r="I28" s="5">
        <v>6757.33</v>
      </c>
      <c r="J28" s="5">
        <v>0</v>
      </c>
      <c r="K28" s="5">
        <v>0</v>
      </c>
      <c r="L28" s="5">
        <v>914.76</v>
      </c>
      <c r="M28" s="5">
        <v>0</v>
      </c>
      <c r="N28" s="5">
        <f t="shared" si="0"/>
        <v>12248.02</v>
      </c>
      <c r="O28" s="5">
        <f t="shared" si="1"/>
        <v>65178.902501698409</v>
      </c>
    </row>
    <row r="29" spans="1:15" x14ac:dyDescent="0.25">
      <c r="A29" s="40">
        <v>42571</v>
      </c>
      <c r="B29" s="15" t="s">
        <v>43</v>
      </c>
      <c r="C29" s="9" t="s">
        <v>48</v>
      </c>
      <c r="D29" s="10" t="s">
        <v>22</v>
      </c>
      <c r="E29" s="5">
        <v>58070.191876273821</v>
      </c>
      <c r="F29" s="5">
        <v>1765.33</v>
      </c>
      <c r="G29" s="5">
        <v>1666.61</v>
      </c>
      <c r="H29" s="5">
        <f>SUM(E29-F29-G29-L29)</f>
        <v>54638.251876273818</v>
      </c>
      <c r="I29" s="5">
        <v>3253.63</v>
      </c>
      <c r="J29" s="5">
        <v>0</v>
      </c>
      <c r="K29" s="5">
        <v>0</v>
      </c>
      <c r="L29" s="5">
        <v>0</v>
      </c>
      <c r="M29" s="5">
        <v>0</v>
      </c>
      <c r="N29" s="5">
        <f t="shared" si="0"/>
        <v>6685.57</v>
      </c>
      <c r="O29" s="5">
        <f t="shared" si="1"/>
        <v>51384.621876273821</v>
      </c>
    </row>
    <row r="30" spans="1:15" x14ac:dyDescent="0.25">
      <c r="A30" s="40">
        <v>42571</v>
      </c>
      <c r="B30" s="15" t="s">
        <v>43</v>
      </c>
      <c r="C30" s="9" t="s">
        <v>49</v>
      </c>
      <c r="D30" s="10" t="s">
        <v>34</v>
      </c>
      <c r="E30" s="5">
        <v>96783.653127123034</v>
      </c>
      <c r="F30" s="5">
        <v>2942.22</v>
      </c>
      <c r="G30" s="5">
        <v>2777.69</v>
      </c>
      <c r="H30" s="5">
        <f t="shared" ref="H30:H31" si="2">SUM(E30-F30-G30-L30)</f>
        <v>91063.743127123031</v>
      </c>
      <c r="I30" s="5">
        <v>11539.21</v>
      </c>
      <c r="J30" s="5">
        <v>0</v>
      </c>
      <c r="K30" s="5">
        <v>0</v>
      </c>
      <c r="L30" s="5">
        <v>0</v>
      </c>
      <c r="M30" s="5">
        <v>0</v>
      </c>
      <c r="N30" s="5">
        <f t="shared" si="0"/>
        <v>17259.12</v>
      </c>
      <c r="O30" s="5">
        <f t="shared" si="1"/>
        <v>79524.533127123039</v>
      </c>
    </row>
    <row r="31" spans="1:15" x14ac:dyDescent="0.25">
      <c r="A31" s="40">
        <v>42571</v>
      </c>
      <c r="B31" s="15" t="s">
        <v>43</v>
      </c>
      <c r="C31" s="3" t="s">
        <v>50</v>
      </c>
      <c r="D31" s="10" t="s">
        <v>34</v>
      </c>
      <c r="E31" s="5">
        <v>96783.65</v>
      </c>
      <c r="F31" s="5">
        <v>2942.22</v>
      </c>
      <c r="G31" s="5">
        <v>2777.69</v>
      </c>
      <c r="H31" s="5">
        <f t="shared" si="2"/>
        <v>91063.739999999991</v>
      </c>
      <c r="I31" s="5">
        <v>11539.21</v>
      </c>
      <c r="J31" s="5">
        <v>0</v>
      </c>
      <c r="K31" s="5">
        <v>0</v>
      </c>
      <c r="L31" s="5">
        <v>0</v>
      </c>
      <c r="M31" s="5">
        <v>0</v>
      </c>
      <c r="N31" s="5">
        <f t="shared" si="0"/>
        <v>17259.12</v>
      </c>
      <c r="O31" s="5">
        <f t="shared" si="1"/>
        <v>79524.53</v>
      </c>
    </row>
    <row r="32" spans="1:15" x14ac:dyDescent="0.25">
      <c r="A32" s="40">
        <v>42571</v>
      </c>
      <c r="B32" s="15" t="s">
        <v>43</v>
      </c>
      <c r="C32" s="11" t="s">
        <v>51</v>
      </c>
      <c r="D32" s="10" t="s">
        <v>36</v>
      </c>
      <c r="E32" s="5">
        <v>96783.65</v>
      </c>
      <c r="F32" s="5">
        <v>2942.22</v>
      </c>
      <c r="G32" s="5">
        <v>2777.69</v>
      </c>
      <c r="H32" s="5">
        <f>E32-F32-G32</f>
        <v>91063.739999999991</v>
      </c>
      <c r="I32" s="5">
        <v>11539.21</v>
      </c>
      <c r="J32" s="5">
        <v>0</v>
      </c>
      <c r="K32" s="5">
        <v>0</v>
      </c>
      <c r="L32" s="5">
        <v>0</v>
      </c>
      <c r="M32" s="5">
        <v>0</v>
      </c>
      <c r="N32" s="5">
        <f t="shared" si="0"/>
        <v>17259.12</v>
      </c>
      <c r="O32" s="5">
        <f t="shared" si="1"/>
        <v>79524.53</v>
      </c>
    </row>
    <row r="33" spans="1:15" x14ac:dyDescent="0.25">
      <c r="A33" s="40">
        <v>42571</v>
      </c>
      <c r="B33" s="15" t="s">
        <v>43</v>
      </c>
      <c r="C33" s="9" t="s">
        <v>52</v>
      </c>
      <c r="D33" s="10" t="s">
        <v>53</v>
      </c>
      <c r="E33" s="5">
        <v>34842.11</v>
      </c>
      <c r="F33" s="5">
        <v>1059.2</v>
      </c>
      <c r="G33" s="5">
        <v>999.97</v>
      </c>
      <c r="H33" s="5">
        <f>E33-F33-G33</f>
        <v>32782.94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f t="shared" si="0"/>
        <v>2059.17</v>
      </c>
      <c r="O33" s="5">
        <f t="shared" si="1"/>
        <v>32782.94</v>
      </c>
    </row>
    <row r="34" spans="1:15" x14ac:dyDescent="0.25">
      <c r="A34" s="40">
        <v>42571</v>
      </c>
      <c r="B34" s="15" t="s">
        <v>43</v>
      </c>
      <c r="C34" s="9" t="s">
        <v>54</v>
      </c>
      <c r="D34" s="10" t="s">
        <v>55</v>
      </c>
      <c r="E34" s="5">
        <v>19356.730625424603</v>
      </c>
      <c r="F34" s="5">
        <v>588.44000000000005</v>
      </c>
      <c r="G34" s="5">
        <v>555.54</v>
      </c>
      <c r="H34" s="5">
        <f>E34-F34-G34</f>
        <v>18212.750625424604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f t="shared" ref="N34:N65" si="3">SUM(F34+G34+I34+L34)</f>
        <v>1143.98</v>
      </c>
      <c r="O34" s="5">
        <f t="shared" si="1"/>
        <v>18212.750625424604</v>
      </c>
    </row>
    <row r="35" spans="1:15" x14ac:dyDescent="0.25">
      <c r="A35" s="40">
        <v>42571</v>
      </c>
      <c r="B35" s="15" t="s">
        <v>43</v>
      </c>
      <c r="C35" s="9" t="s">
        <v>56</v>
      </c>
      <c r="D35" s="10" t="s">
        <v>55</v>
      </c>
      <c r="E35" s="5">
        <v>19356.730625424603</v>
      </c>
      <c r="F35" s="5">
        <v>588.44000000000005</v>
      </c>
      <c r="G35" s="5">
        <v>555.54</v>
      </c>
      <c r="H35" s="5">
        <f t="shared" ref="H35:H41" si="4">E35-F35-G35</f>
        <v>18212.750625424604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f t="shared" si="3"/>
        <v>1143.98</v>
      </c>
      <c r="O35" s="5">
        <f t="shared" si="1"/>
        <v>18212.750625424604</v>
      </c>
    </row>
    <row r="36" spans="1:15" x14ac:dyDescent="0.25">
      <c r="A36" s="40">
        <v>42571</v>
      </c>
      <c r="B36" s="15" t="s">
        <v>43</v>
      </c>
      <c r="C36" s="9" t="s">
        <v>57</v>
      </c>
      <c r="D36" s="10" t="s">
        <v>55</v>
      </c>
      <c r="E36" s="5">
        <v>19356.731</v>
      </c>
      <c r="F36" s="5">
        <v>588.44000000000005</v>
      </c>
      <c r="G36" s="5">
        <v>555.54</v>
      </c>
      <c r="H36" s="5">
        <f t="shared" si="4"/>
        <v>18212.751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f t="shared" si="3"/>
        <v>1143.98</v>
      </c>
      <c r="O36" s="5">
        <f t="shared" si="1"/>
        <v>18212.751</v>
      </c>
    </row>
    <row r="37" spans="1:15" x14ac:dyDescent="0.25">
      <c r="A37" s="40">
        <v>42571</v>
      </c>
      <c r="B37" s="15" t="s">
        <v>43</v>
      </c>
      <c r="C37" s="9" t="s">
        <v>58</v>
      </c>
      <c r="D37" s="10" t="s">
        <v>31</v>
      </c>
      <c r="E37" s="5">
        <v>47746.61</v>
      </c>
      <c r="F37" s="5">
        <v>1451.5</v>
      </c>
      <c r="G37" s="5">
        <v>1370.33</v>
      </c>
      <c r="H37" s="5">
        <f t="shared" si="4"/>
        <v>44924.78</v>
      </c>
      <c r="I37" s="5">
        <v>1622.7</v>
      </c>
      <c r="J37" s="5">
        <v>0</v>
      </c>
      <c r="K37" s="5">
        <v>0</v>
      </c>
      <c r="L37" s="5">
        <v>0</v>
      </c>
      <c r="M37" s="5">
        <v>0</v>
      </c>
      <c r="N37" s="5">
        <f t="shared" si="3"/>
        <v>4444.53</v>
      </c>
      <c r="O37" s="5">
        <f t="shared" si="1"/>
        <v>43302.080000000002</v>
      </c>
    </row>
    <row r="38" spans="1:15" x14ac:dyDescent="0.25">
      <c r="A38" s="40">
        <v>42571</v>
      </c>
      <c r="B38" s="15" t="s">
        <v>43</v>
      </c>
      <c r="C38" s="9" t="s">
        <v>59</v>
      </c>
      <c r="D38" s="10" t="s">
        <v>31</v>
      </c>
      <c r="E38" s="5">
        <v>47746.608500000002</v>
      </c>
      <c r="F38" s="5">
        <v>1451.5</v>
      </c>
      <c r="G38" s="5">
        <v>1370.33</v>
      </c>
      <c r="H38" s="5">
        <f t="shared" si="4"/>
        <v>44924.7785</v>
      </c>
      <c r="I38" s="5">
        <v>1622.7</v>
      </c>
      <c r="J38" s="5">
        <v>0</v>
      </c>
      <c r="K38" s="5">
        <v>0</v>
      </c>
      <c r="L38" s="5">
        <v>0</v>
      </c>
      <c r="M38" s="5">
        <v>0</v>
      </c>
      <c r="N38" s="5">
        <f t="shared" si="3"/>
        <v>4444.53</v>
      </c>
      <c r="O38" s="5">
        <f t="shared" si="1"/>
        <v>43302.078500000003</v>
      </c>
    </row>
    <row r="39" spans="1:15" x14ac:dyDescent="0.25">
      <c r="A39" s="40">
        <v>42571</v>
      </c>
      <c r="B39" s="15" t="s">
        <v>43</v>
      </c>
      <c r="C39" s="9" t="s">
        <v>60</v>
      </c>
      <c r="D39" s="10" t="s">
        <v>31</v>
      </c>
      <c r="E39" s="5">
        <v>47746.608500000002</v>
      </c>
      <c r="F39" s="5">
        <v>1451.5</v>
      </c>
      <c r="G39" s="5">
        <v>1370.33</v>
      </c>
      <c r="H39" s="5">
        <f t="shared" si="4"/>
        <v>44924.7785</v>
      </c>
      <c r="I39" s="5">
        <v>1622.7</v>
      </c>
      <c r="J39" s="5">
        <v>0</v>
      </c>
      <c r="K39" s="5">
        <v>0</v>
      </c>
      <c r="L39" s="5">
        <v>0</v>
      </c>
      <c r="M39" s="5">
        <v>0</v>
      </c>
      <c r="N39" s="5">
        <f t="shared" si="3"/>
        <v>4444.53</v>
      </c>
      <c r="O39" s="5">
        <f t="shared" si="1"/>
        <v>43302.078500000003</v>
      </c>
    </row>
    <row r="40" spans="1:15" x14ac:dyDescent="0.25">
      <c r="A40" s="40">
        <v>42571</v>
      </c>
      <c r="B40" s="15" t="s">
        <v>43</v>
      </c>
      <c r="C40" s="9" t="s">
        <v>61</v>
      </c>
      <c r="D40" s="10" t="s">
        <v>31</v>
      </c>
      <c r="E40" s="5">
        <v>47746.608500000002</v>
      </c>
      <c r="F40" s="5">
        <v>1451.5</v>
      </c>
      <c r="G40" s="5">
        <v>1370.33</v>
      </c>
      <c r="H40" s="5">
        <f t="shared" si="4"/>
        <v>44924.7785</v>
      </c>
      <c r="I40" s="5">
        <v>1622.7</v>
      </c>
      <c r="J40" s="5">
        <v>0</v>
      </c>
      <c r="K40" s="5">
        <v>0</v>
      </c>
      <c r="L40" s="5">
        <v>0</v>
      </c>
      <c r="M40" s="5">
        <v>0</v>
      </c>
      <c r="N40" s="5">
        <f t="shared" si="3"/>
        <v>4444.53</v>
      </c>
      <c r="O40" s="5">
        <f t="shared" si="1"/>
        <v>43302.078500000003</v>
      </c>
    </row>
    <row r="41" spans="1:15" x14ac:dyDescent="0.25">
      <c r="A41" s="40">
        <v>42571</v>
      </c>
      <c r="B41" s="15" t="s">
        <v>43</v>
      </c>
      <c r="C41" s="9" t="s">
        <v>62</v>
      </c>
      <c r="D41" s="10" t="s">
        <v>31</v>
      </c>
      <c r="E41" s="5">
        <v>47746.608500000002</v>
      </c>
      <c r="F41" s="5">
        <v>1451.5</v>
      </c>
      <c r="G41" s="5">
        <v>1370.33</v>
      </c>
      <c r="H41" s="5">
        <f t="shared" si="4"/>
        <v>44924.7785</v>
      </c>
      <c r="I41" s="5">
        <v>1622.7</v>
      </c>
      <c r="J41" s="5">
        <v>0</v>
      </c>
      <c r="K41" s="5">
        <v>0</v>
      </c>
      <c r="L41" s="5">
        <v>0</v>
      </c>
      <c r="M41" s="5">
        <v>0</v>
      </c>
      <c r="N41" s="5">
        <f t="shared" si="3"/>
        <v>4444.53</v>
      </c>
      <c r="O41" s="5">
        <f t="shared" si="1"/>
        <v>43302.078500000003</v>
      </c>
    </row>
    <row r="42" spans="1:15" x14ac:dyDescent="0.25">
      <c r="A42" s="40">
        <v>42571</v>
      </c>
      <c r="B42" s="15" t="s">
        <v>43</v>
      </c>
      <c r="C42" s="9" t="s">
        <v>63</v>
      </c>
      <c r="D42" s="10" t="s">
        <v>64</v>
      </c>
      <c r="E42" s="5">
        <v>147113.75</v>
      </c>
      <c r="F42" s="5">
        <v>2995.92</v>
      </c>
      <c r="G42" s="5">
        <v>4222.16</v>
      </c>
      <c r="H42" s="5">
        <f>SUM(E42-F42-G42)</f>
        <v>139895.66999999998</v>
      </c>
      <c r="I42" s="5">
        <v>23747.19</v>
      </c>
      <c r="J42" s="5">
        <v>0</v>
      </c>
      <c r="K42" s="5">
        <v>0</v>
      </c>
      <c r="L42" s="5">
        <v>0</v>
      </c>
      <c r="M42" s="5">
        <v>0</v>
      </c>
      <c r="N42" s="5">
        <f t="shared" si="3"/>
        <v>30965.269999999997</v>
      </c>
      <c r="O42" s="5">
        <f t="shared" si="1"/>
        <v>116148.48000000001</v>
      </c>
    </row>
    <row r="43" spans="1:15" x14ac:dyDescent="0.25">
      <c r="A43" s="40">
        <v>42571</v>
      </c>
      <c r="B43" s="15" t="s">
        <v>43</v>
      </c>
      <c r="C43" s="16" t="s">
        <v>65</v>
      </c>
      <c r="D43" s="10" t="s">
        <v>34</v>
      </c>
      <c r="E43" s="5">
        <v>96783.653127123034</v>
      </c>
      <c r="F43" s="5">
        <v>2942.22</v>
      </c>
      <c r="G43" s="5">
        <v>2777.69</v>
      </c>
      <c r="H43" s="5">
        <f>E43-F43-G43</f>
        <v>91063.743127123031</v>
      </c>
      <c r="I43" s="5">
        <v>11539.21</v>
      </c>
      <c r="J43" s="5">
        <v>0</v>
      </c>
      <c r="K43" s="5">
        <v>0</v>
      </c>
      <c r="L43" s="5">
        <v>0</v>
      </c>
      <c r="M43" s="5">
        <v>0</v>
      </c>
      <c r="N43" s="5">
        <f t="shared" si="3"/>
        <v>17259.12</v>
      </c>
      <c r="O43" s="5">
        <f t="shared" si="1"/>
        <v>79524.533127123039</v>
      </c>
    </row>
    <row r="44" spans="1:15" x14ac:dyDescent="0.25">
      <c r="A44" s="40">
        <v>42571</v>
      </c>
      <c r="B44" s="15" t="s">
        <v>43</v>
      </c>
      <c r="C44" s="9" t="s">
        <v>66</v>
      </c>
      <c r="D44" s="10" t="s">
        <v>34</v>
      </c>
      <c r="E44" s="5">
        <v>96783.653127123034</v>
      </c>
      <c r="F44" s="5">
        <v>2942.22</v>
      </c>
      <c r="G44" s="5">
        <v>2777.69</v>
      </c>
      <c r="H44" s="5">
        <f>SUM(E44-F44-G44-L44)</f>
        <v>90148.983127123036</v>
      </c>
      <c r="I44" s="5">
        <v>11310.52</v>
      </c>
      <c r="J44" s="5">
        <v>0</v>
      </c>
      <c r="K44" s="5">
        <v>0</v>
      </c>
      <c r="L44" s="5">
        <v>914.76</v>
      </c>
      <c r="M44" s="5">
        <v>0</v>
      </c>
      <c r="N44" s="5">
        <f t="shared" si="3"/>
        <v>17945.189999999999</v>
      </c>
      <c r="O44" s="5">
        <f t="shared" si="1"/>
        <v>78838.463127123032</v>
      </c>
    </row>
    <row r="45" spans="1:15" x14ac:dyDescent="0.25">
      <c r="A45" s="40">
        <v>42571</v>
      </c>
      <c r="B45" s="15" t="s">
        <v>43</v>
      </c>
      <c r="C45" s="9" t="s">
        <v>67</v>
      </c>
      <c r="D45" s="10" t="s">
        <v>36</v>
      </c>
      <c r="E45" s="5">
        <v>96783.653127123034</v>
      </c>
      <c r="F45" s="5">
        <v>2942.22</v>
      </c>
      <c r="G45" s="5">
        <v>2777.69</v>
      </c>
      <c r="H45" s="5">
        <f>E45-F45-G45</f>
        <v>91063.743127123031</v>
      </c>
      <c r="I45" s="5">
        <v>11539.21</v>
      </c>
      <c r="J45" s="5">
        <v>0</v>
      </c>
      <c r="K45" s="5">
        <v>0</v>
      </c>
      <c r="L45" s="5">
        <v>0</v>
      </c>
      <c r="M45" s="5">
        <v>0</v>
      </c>
      <c r="N45" s="5">
        <f t="shared" si="3"/>
        <v>17259.12</v>
      </c>
      <c r="O45" s="5">
        <f t="shared" si="1"/>
        <v>79524.533127123039</v>
      </c>
    </row>
    <row r="46" spans="1:15" x14ac:dyDescent="0.25">
      <c r="A46" s="40">
        <v>42571</v>
      </c>
      <c r="B46" s="15" t="s">
        <v>43</v>
      </c>
      <c r="C46" s="9" t="s">
        <v>68</v>
      </c>
      <c r="D46" s="10" t="s">
        <v>36</v>
      </c>
      <c r="E46" s="5">
        <v>96783.653127123034</v>
      </c>
      <c r="F46" s="5">
        <v>2942.22</v>
      </c>
      <c r="G46" s="5">
        <v>2777.69</v>
      </c>
      <c r="H46" s="5">
        <f>E46-F46-G46</f>
        <v>91063.743127123031</v>
      </c>
      <c r="I46" s="5">
        <v>11539.21</v>
      </c>
      <c r="J46" s="5">
        <v>0</v>
      </c>
      <c r="K46" s="5">
        <v>0</v>
      </c>
      <c r="L46" s="5">
        <v>0</v>
      </c>
      <c r="M46" s="5">
        <v>0</v>
      </c>
      <c r="N46" s="5">
        <f t="shared" si="3"/>
        <v>17259.12</v>
      </c>
      <c r="O46" s="5">
        <f t="shared" si="1"/>
        <v>79524.533127123039</v>
      </c>
    </row>
    <row r="47" spans="1:15" x14ac:dyDescent="0.25">
      <c r="A47" s="40">
        <v>42571</v>
      </c>
      <c r="B47" s="15" t="s">
        <v>43</v>
      </c>
      <c r="C47" s="9" t="s">
        <v>69</v>
      </c>
      <c r="D47" s="10" t="s">
        <v>42</v>
      </c>
      <c r="E47" s="5">
        <v>122592.63</v>
      </c>
      <c r="F47" s="5">
        <v>2995.92</v>
      </c>
      <c r="G47" s="5">
        <v>3518.41</v>
      </c>
      <c r="H47" s="5">
        <f>SUM(E47-F47-G47-L47)</f>
        <v>116078.3</v>
      </c>
      <c r="I47" s="5">
        <v>17792.849999999999</v>
      </c>
      <c r="J47" s="5">
        <v>0</v>
      </c>
      <c r="K47" s="5">
        <v>0</v>
      </c>
      <c r="L47" s="5">
        <v>0</v>
      </c>
      <c r="M47" s="5">
        <v>0</v>
      </c>
      <c r="N47" s="5">
        <f t="shared" si="3"/>
        <v>24307.18</v>
      </c>
      <c r="O47" s="5">
        <f t="shared" si="1"/>
        <v>98285.450000000012</v>
      </c>
    </row>
    <row r="48" spans="1:15" x14ac:dyDescent="0.25">
      <c r="A48" s="40">
        <v>42571</v>
      </c>
      <c r="B48" s="15" t="s">
        <v>43</v>
      </c>
      <c r="C48" s="9" t="s">
        <v>70</v>
      </c>
      <c r="D48" s="10" t="s">
        <v>20</v>
      </c>
      <c r="E48" s="5">
        <v>77426.923999999999</v>
      </c>
      <c r="F48" s="5">
        <v>2353.7800000000002</v>
      </c>
      <c r="G48" s="5">
        <v>2222.15</v>
      </c>
      <c r="H48" s="5">
        <v>71936.23</v>
      </c>
      <c r="I48" s="5">
        <v>6757.33</v>
      </c>
      <c r="J48" s="5">
        <v>0</v>
      </c>
      <c r="K48" s="5">
        <v>0</v>
      </c>
      <c r="L48" s="5">
        <v>914.76</v>
      </c>
      <c r="M48" s="5">
        <v>0</v>
      </c>
      <c r="N48" s="5">
        <f t="shared" si="3"/>
        <v>12248.02</v>
      </c>
      <c r="O48" s="5">
        <f t="shared" si="1"/>
        <v>65178.903999999995</v>
      </c>
    </row>
    <row r="49" spans="1:15" x14ac:dyDescent="0.25">
      <c r="A49" s="40">
        <v>42571</v>
      </c>
      <c r="B49" s="15" t="s">
        <v>43</v>
      </c>
      <c r="C49" s="9" t="s">
        <v>71</v>
      </c>
      <c r="D49" s="10" t="s">
        <v>22</v>
      </c>
      <c r="E49" s="5">
        <v>58070.191876273821</v>
      </c>
      <c r="F49" s="5">
        <v>1765.33</v>
      </c>
      <c r="G49" s="5">
        <v>1666.61</v>
      </c>
      <c r="H49" s="5">
        <f>E49-F49-G49</f>
        <v>54638.251876273818</v>
      </c>
      <c r="I49" s="5">
        <v>3253.63</v>
      </c>
      <c r="J49" s="5">
        <v>0</v>
      </c>
      <c r="K49" s="5">
        <v>0</v>
      </c>
      <c r="L49" s="5">
        <v>0</v>
      </c>
      <c r="M49" s="5">
        <v>0</v>
      </c>
      <c r="N49" s="5">
        <f t="shared" si="3"/>
        <v>6685.57</v>
      </c>
      <c r="O49" s="5">
        <f t="shared" si="1"/>
        <v>51384.621876273821</v>
      </c>
    </row>
    <row r="50" spans="1:15" x14ac:dyDescent="0.25">
      <c r="A50" s="40">
        <v>42571</v>
      </c>
      <c r="B50" s="15" t="s">
        <v>43</v>
      </c>
      <c r="C50" s="9" t="s">
        <v>72</v>
      </c>
      <c r="D50" s="10" t="s">
        <v>53</v>
      </c>
      <c r="E50" s="5">
        <v>34842.11</v>
      </c>
      <c r="F50" s="5">
        <v>1059.2</v>
      </c>
      <c r="G50" s="5">
        <v>999.97</v>
      </c>
      <c r="H50" s="5">
        <f>E50-F50-G50</f>
        <v>32782.94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f t="shared" si="3"/>
        <v>2059.17</v>
      </c>
      <c r="O50" s="5">
        <f t="shared" si="1"/>
        <v>32782.94</v>
      </c>
    </row>
    <row r="51" spans="1:15" x14ac:dyDescent="0.25">
      <c r="A51" s="40">
        <v>42571</v>
      </c>
      <c r="B51" s="15" t="s">
        <v>43</v>
      </c>
      <c r="C51" s="9" t="s">
        <v>73</v>
      </c>
      <c r="D51" s="10" t="s">
        <v>31</v>
      </c>
      <c r="E51" s="5">
        <v>47746.608500000002</v>
      </c>
      <c r="F51" s="5">
        <v>1451.5</v>
      </c>
      <c r="G51" s="5">
        <v>1370.33</v>
      </c>
      <c r="H51" s="5">
        <f>E51-F51-G51</f>
        <v>44924.7785</v>
      </c>
      <c r="I51" s="5">
        <v>1622.7</v>
      </c>
      <c r="J51" s="5">
        <v>0</v>
      </c>
      <c r="K51" s="5">
        <v>0</v>
      </c>
      <c r="L51" s="5">
        <v>0</v>
      </c>
      <c r="M51" s="5">
        <v>0</v>
      </c>
      <c r="N51" s="5">
        <f t="shared" si="3"/>
        <v>4444.53</v>
      </c>
      <c r="O51" s="5">
        <f t="shared" si="1"/>
        <v>43302.078500000003</v>
      </c>
    </row>
    <row r="52" spans="1:15" x14ac:dyDescent="0.25">
      <c r="A52" s="40">
        <v>42571</v>
      </c>
      <c r="B52" s="15" t="s">
        <v>74</v>
      </c>
      <c r="C52" s="3" t="s">
        <v>75</v>
      </c>
      <c r="D52" s="10" t="s">
        <v>64</v>
      </c>
      <c r="E52" s="5">
        <v>147113.75</v>
      </c>
      <c r="F52" s="5">
        <v>2995.92</v>
      </c>
      <c r="G52" s="5">
        <v>4222.16</v>
      </c>
      <c r="H52" s="5">
        <f>SUM(E52-F52-G52)</f>
        <v>139895.66999999998</v>
      </c>
      <c r="I52" s="5">
        <v>23747.19</v>
      </c>
      <c r="J52" s="5">
        <v>0</v>
      </c>
      <c r="K52" s="5">
        <v>0</v>
      </c>
      <c r="L52" s="5">
        <v>0</v>
      </c>
      <c r="M52" s="5">
        <v>0</v>
      </c>
      <c r="N52" s="5">
        <f t="shared" si="3"/>
        <v>30965.269999999997</v>
      </c>
      <c r="O52" s="5">
        <f t="shared" si="1"/>
        <v>116148.48000000001</v>
      </c>
    </row>
    <row r="53" spans="1:15" x14ac:dyDescent="0.25">
      <c r="A53" s="40">
        <v>42571</v>
      </c>
      <c r="B53" s="15" t="s">
        <v>74</v>
      </c>
      <c r="C53" s="17" t="s">
        <v>76</v>
      </c>
      <c r="D53" s="18" t="s">
        <v>34</v>
      </c>
      <c r="E53" s="5">
        <v>96783.653127123034</v>
      </c>
      <c r="F53" s="5">
        <v>2942.22</v>
      </c>
      <c r="G53" s="5">
        <v>2777.69</v>
      </c>
      <c r="H53" s="5">
        <f>SUM(E53-F53-G53-L53)</f>
        <v>90148.983127123036</v>
      </c>
      <c r="I53" s="5">
        <v>11310.52</v>
      </c>
      <c r="J53" s="5">
        <v>0</v>
      </c>
      <c r="K53" s="5">
        <v>0</v>
      </c>
      <c r="L53" s="5">
        <v>914.76</v>
      </c>
      <c r="M53" s="5">
        <v>0</v>
      </c>
      <c r="N53" s="5">
        <f t="shared" si="3"/>
        <v>17945.189999999999</v>
      </c>
      <c r="O53" s="5">
        <f t="shared" si="1"/>
        <v>78838.463127123032</v>
      </c>
    </row>
    <row r="54" spans="1:15" x14ac:dyDescent="0.25">
      <c r="A54" s="40">
        <v>42571</v>
      </c>
      <c r="B54" s="15" t="s">
        <v>74</v>
      </c>
      <c r="C54" s="17" t="s">
        <v>77</v>
      </c>
      <c r="D54" s="18" t="s">
        <v>34</v>
      </c>
      <c r="E54" s="5">
        <v>96783.653127123034</v>
      </c>
      <c r="F54" s="5">
        <v>2942.22</v>
      </c>
      <c r="G54" s="5">
        <v>2777.69</v>
      </c>
      <c r="H54" s="5">
        <f>E54-F54-G54</f>
        <v>91063.743127123031</v>
      </c>
      <c r="I54" s="5">
        <v>11539.21</v>
      </c>
      <c r="J54" s="5">
        <v>0</v>
      </c>
      <c r="K54" s="5">
        <v>0</v>
      </c>
      <c r="L54" s="5">
        <v>0</v>
      </c>
      <c r="M54" s="5">
        <v>0</v>
      </c>
      <c r="N54" s="5">
        <f t="shared" si="3"/>
        <v>17259.12</v>
      </c>
      <c r="O54" s="5">
        <f t="shared" si="1"/>
        <v>79524.533127123039</v>
      </c>
    </row>
    <row r="55" spans="1:15" x14ac:dyDescent="0.25">
      <c r="A55" s="40">
        <v>42571</v>
      </c>
      <c r="B55" s="15" t="s">
        <v>74</v>
      </c>
      <c r="C55" s="5" t="s">
        <v>78</v>
      </c>
      <c r="D55" s="18" t="s">
        <v>34</v>
      </c>
      <c r="E55" s="5">
        <v>116140.38576770001</v>
      </c>
      <c r="F55" s="5">
        <v>2995.92</v>
      </c>
      <c r="G55" s="5">
        <v>3333.23</v>
      </c>
      <c r="H55" s="5">
        <f>E55-F55-G55</f>
        <v>109811.23576770001</v>
      </c>
      <c r="I55" s="5">
        <v>16226.08</v>
      </c>
      <c r="J55" s="5">
        <v>0</v>
      </c>
      <c r="K55" s="5">
        <v>0</v>
      </c>
      <c r="L55" s="5">
        <v>0</v>
      </c>
      <c r="M55" s="5">
        <v>0</v>
      </c>
      <c r="N55" s="5">
        <f t="shared" si="3"/>
        <v>22555.23</v>
      </c>
      <c r="O55" s="5">
        <f t="shared" si="1"/>
        <v>93585.155767700009</v>
      </c>
    </row>
    <row r="56" spans="1:15" x14ac:dyDescent="0.25">
      <c r="A56" s="40">
        <v>42571</v>
      </c>
      <c r="B56" s="15" t="s">
        <v>74</v>
      </c>
      <c r="C56" s="19" t="s">
        <v>79</v>
      </c>
      <c r="D56" s="18" t="s">
        <v>34</v>
      </c>
      <c r="E56" s="5">
        <v>96783.652844900003</v>
      </c>
      <c r="F56" s="5">
        <v>2942.22</v>
      </c>
      <c r="G56" s="5">
        <v>2777.69</v>
      </c>
      <c r="H56" s="5">
        <f>SUM(E56-F56-G56-L56)</f>
        <v>89234.222844899996</v>
      </c>
      <c r="I56" s="5">
        <v>11081.83</v>
      </c>
      <c r="J56" s="5">
        <v>0</v>
      </c>
      <c r="K56" s="5">
        <v>0</v>
      </c>
      <c r="L56" s="5">
        <v>1829.52</v>
      </c>
      <c r="M56" s="5">
        <v>0</v>
      </c>
      <c r="N56" s="5">
        <f t="shared" si="3"/>
        <v>18631.259999999998</v>
      </c>
      <c r="O56" s="5">
        <f t="shared" si="1"/>
        <v>78152.392844900009</v>
      </c>
    </row>
    <row r="57" spans="1:15" x14ac:dyDescent="0.25">
      <c r="A57" s="40">
        <v>42571</v>
      </c>
      <c r="B57" s="15" t="s">
        <v>74</v>
      </c>
      <c r="C57" s="9" t="s">
        <v>80</v>
      </c>
      <c r="D57" s="10" t="s">
        <v>42</v>
      </c>
      <c r="E57" s="5">
        <v>122592.63</v>
      </c>
      <c r="F57" s="5">
        <v>2995.92</v>
      </c>
      <c r="G57" s="5">
        <v>3518.41</v>
      </c>
      <c r="H57" s="5">
        <f>SUM(E57-F57-G57-L57)</f>
        <v>114248.78</v>
      </c>
      <c r="I57" s="5">
        <v>17335.46</v>
      </c>
      <c r="J57" s="5">
        <v>0</v>
      </c>
      <c r="K57" s="5">
        <v>0</v>
      </c>
      <c r="L57" s="5">
        <v>1829.52</v>
      </c>
      <c r="M57" s="5">
        <v>0</v>
      </c>
      <c r="N57" s="5">
        <f t="shared" si="3"/>
        <v>25679.31</v>
      </c>
      <c r="O57" s="5">
        <f t="shared" si="1"/>
        <v>96913.32</v>
      </c>
    </row>
    <row r="58" spans="1:15" x14ac:dyDescent="0.25">
      <c r="A58" s="40">
        <v>42571</v>
      </c>
      <c r="B58" s="15" t="s">
        <v>74</v>
      </c>
      <c r="C58" s="9" t="s">
        <v>81</v>
      </c>
      <c r="D58" s="10" t="s">
        <v>82</v>
      </c>
      <c r="E58" s="5">
        <v>77426.92</v>
      </c>
      <c r="F58" s="5">
        <v>2353.7800000000002</v>
      </c>
      <c r="G58" s="5">
        <v>2222.15</v>
      </c>
      <c r="H58" s="5">
        <f>SUM(E58-F58-G58-L58)</f>
        <v>72850.990000000005</v>
      </c>
      <c r="I58" s="5">
        <v>6986.02</v>
      </c>
      <c r="J58" s="5">
        <v>0</v>
      </c>
      <c r="K58" s="5">
        <v>0</v>
      </c>
      <c r="L58" s="5">
        <v>0</v>
      </c>
      <c r="M58" s="5">
        <v>0</v>
      </c>
      <c r="N58" s="5">
        <f t="shared" si="3"/>
        <v>11561.95</v>
      </c>
      <c r="O58" s="5">
        <f t="shared" si="1"/>
        <v>65864.97</v>
      </c>
    </row>
    <row r="59" spans="1:15" x14ac:dyDescent="0.25">
      <c r="A59" s="40">
        <v>42571</v>
      </c>
      <c r="B59" s="15" t="s">
        <v>74</v>
      </c>
      <c r="C59" s="20" t="s">
        <v>83</v>
      </c>
      <c r="D59" s="10" t="s">
        <v>22</v>
      </c>
      <c r="E59" s="5">
        <v>58070.191876273821</v>
      </c>
      <c r="F59" s="5">
        <v>1765.33</v>
      </c>
      <c r="G59" s="5">
        <v>1666.61</v>
      </c>
      <c r="H59" s="5">
        <f>SUM(E59-F59-G59-L59)</f>
        <v>54638.251876273818</v>
      </c>
      <c r="I59" s="5">
        <v>3253.63</v>
      </c>
      <c r="J59" s="5">
        <v>0</v>
      </c>
      <c r="K59" s="5">
        <v>0</v>
      </c>
      <c r="L59" s="5">
        <v>0</v>
      </c>
      <c r="M59" s="5">
        <v>0</v>
      </c>
      <c r="N59" s="5">
        <f t="shared" si="3"/>
        <v>6685.57</v>
      </c>
      <c r="O59" s="5">
        <f t="shared" si="1"/>
        <v>51384.621876273821</v>
      </c>
    </row>
    <row r="60" spans="1:15" x14ac:dyDescent="0.25">
      <c r="A60" s="40">
        <v>42571</v>
      </c>
      <c r="B60" s="15" t="s">
        <v>74</v>
      </c>
      <c r="C60" s="9" t="s">
        <v>84</v>
      </c>
      <c r="D60" s="10" t="s">
        <v>53</v>
      </c>
      <c r="E60" s="5">
        <v>34842.11</v>
      </c>
      <c r="F60" s="5">
        <v>1059.2</v>
      </c>
      <c r="G60" s="5">
        <v>999.97</v>
      </c>
      <c r="H60" s="5">
        <f>E60-F60-G60</f>
        <v>32782.94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f t="shared" si="3"/>
        <v>2059.17</v>
      </c>
      <c r="O60" s="5">
        <f t="shared" si="1"/>
        <v>32782.94</v>
      </c>
    </row>
    <row r="61" spans="1:15" x14ac:dyDescent="0.25">
      <c r="A61" s="40">
        <v>42571</v>
      </c>
      <c r="B61" s="15" t="s">
        <v>74</v>
      </c>
      <c r="C61" s="9" t="s">
        <v>85</v>
      </c>
      <c r="D61" s="10" t="s">
        <v>31</v>
      </c>
      <c r="E61" s="5">
        <v>47746.608500000002</v>
      </c>
      <c r="F61" s="5">
        <v>1451.5</v>
      </c>
      <c r="G61" s="5">
        <v>1370.33</v>
      </c>
      <c r="H61" s="5">
        <f>E61-F61-G61</f>
        <v>44924.7785</v>
      </c>
      <c r="I61" s="5">
        <v>1622.7</v>
      </c>
      <c r="J61" s="5">
        <v>0</v>
      </c>
      <c r="K61" s="5">
        <v>0</v>
      </c>
      <c r="L61" s="5">
        <v>0</v>
      </c>
      <c r="M61" s="5">
        <v>0</v>
      </c>
      <c r="N61" s="5">
        <f t="shared" si="3"/>
        <v>4444.53</v>
      </c>
      <c r="O61" s="5">
        <f t="shared" si="1"/>
        <v>43302.078500000003</v>
      </c>
    </row>
    <row r="62" spans="1:15" x14ac:dyDescent="0.25">
      <c r="A62" s="40">
        <v>42571</v>
      </c>
      <c r="B62" s="15" t="s">
        <v>74</v>
      </c>
      <c r="C62" s="9" t="s">
        <v>86</v>
      </c>
      <c r="D62" s="10" t="s">
        <v>31</v>
      </c>
      <c r="E62" s="5">
        <v>47746.61</v>
      </c>
      <c r="F62" s="5">
        <v>1451.5</v>
      </c>
      <c r="G62" s="5">
        <v>1370.33</v>
      </c>
      <c r="H62" s="5">
        <f>E62-F62-G62</f>
        <v>44924.78</v>
      </c>
      <c r="I62" s="5">
        <v>1622.7</v>
      </c>
      <c r="J62" s="5">
        <v>0</v>
      </c>
      <c r="K62" s="5">
        <v>0</v>
      </c>
      <c r="L62" s="5">
        <v>0</v>
      </c>
      <c r="M62" s="5">
        <v>0</v>
      </c>
      <c r="N62" s="5">
        <f t="shared" si="3"/>
        <v>4444.53</v>
      </c>
      <c r="O62" s="5">
        <f t="shared" si="1"/>
        <v>43302.080000000002</v>
      </c>
    </row>
    <row r="63" spans="1:15" x14ac:dyDescent="0.25">
      <c r="A63" s="40">
        <v>42571</v>
      </c>
      <c r="B63" s="15" t="s">
        <v>74</v>
      </c>
      <c r="C63" s="9" t="s">
        <v>87</v>
      </c>
      <c r="D63" s="10" t="s">
        <v>88</v>
      </c>
      <c r="E63" s="5">
        <v>19356.730625424603</v>
      </c>
      <c r="F63" s="5">
        <v>588.44000000000005</v>
      </c>
      <c r="G63" s="5">
        <v>555.54</v>
      </c>
      <c r="H63" s="5">
        <f>E63-F63-G63</f>
        <v>18212.750625424604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f t="shared" si="3"/>
        <v>1143.98</v>
      </c>
      <c r="O63" s="5">
        <f t="shared" si="1"/>
        <v>18212.750625424604</v>
      </c>
    </row>
    <row r="64" spans="1:15" x14ac:dyDescent="0.25">
      <c r="A64" s="40">
        <v>42571</v>
      </c>
      <c r="B64" s="15" t="s">
        <v>89</v>
      </c>
      <c r="C64" s="3" t="s">
        <v>90</v>
      </c>
      <c r="D64" s="4" t="s">
        <v>91</v>
      </c>
      <c r="E64" s="5">
        <v>283898.71583956084</v>
      </c>
      <c r="F64" s="5">
        <v>2995.92</v>
      </c>
      <c r="G64" s="5">
        <v>5656.77</v>
      </c>
      <c r="H64" s="5">
        <f>SUM(E64-F64-G64-L64)</f>
        <v>274331.26583956083</v>
      </c>
      <c r="I64" s="5">
        <v>57356.09</v>
      </c>
      <c r="J64" s="5">
        <v>0</v>
      </c>
      <c r="K64" s="5">
        <v>0</v>
      </c>
      <c r="L64" s="5">
        <v>914.76</v>
      </c>
      <c r="M64" s="5">
        <v>0</v>
      </c>
      <c r="N64" s="5">
        <f t="shared" si="3"/>
        <v>66923.539999999994</v>
      </c>
      <c r="O64" s="5">
        <f t="shared" si="1"/>
        <v>216975.17583956086</v>
      </c>
    </row>
    <row r="65" spans="1:15" x14ac:dyDescent="0.25">
      <c r="A65" s="40">
        <v>42571</v>
      </c>
      <c r="B65" s="15" t="s">
        <v>89</v>
      </c>
      <c r="C65" s="9" t="s">
        <v>92</v>
      </c>
      <c r="D65" s="10" t="s">
        <v>34</v>
      </c>
      <c r="E65" s="5">
        <v>96783.653127123034</v>
      </c>
      <c r="F65" s="5">
        <v>2942.22</v>
      </c>
      <c r="G65" s="5">
        <v>2777.69</v>
      </c>
      <c r="H65" s="5">
        <f>SUM(E65-F65-G65-L65)</f>
        <v>91063.743127123031</v>
      </c>
      <c r="I65" s="5">
        <v>11539.21</v>
      </c>
      <c r="J65" s="5">
        <v>0</v>
      </c>
      <c r="K65" s="5">
        <v>0</v>
      </c>
      <c r="L65" s="5">
        <v>0</v>
      </c>
      <c r="M65" s="5">
        <v>0</v>
      </c>
      <c r="N65" s="5">
        <f t="shared" si="3"/>
        <v>17259.12</v>
      </c>
      <c r="O65" s="5">
        <f t="shared" si="1"/>
        <v>79524.533127123039</v>
      </c>
    </row>
    <row r="66" spans="1:15" x14ac:dyDescent="0.25">
      <c r="A66" s="40">
        <v>42571</v>
      </c>
      <c r="B66" s="15" t="s">
        <v>89</v>
      </c>
      <c r="C66" s="9" t="s">
        <v>93</v>
      </c>
      <c r="D66" s="10" t="s">
        <v>34</v>
      </c>
      <c r="E66" s="5">
        <v>96783.653127123034</v>
      </c>
      <c r="F66" s="5">
        <v>2942.22</v>
      </c>
      <c r="G66" s="5">
        <v>2777.69</v>
      </c>
      <c r="H66" s="5">
        <f t="shared" ref="H66:H85" si="5">E66-F66-G66</f>
        <v>91063.743127123031</v>
      </c>
      <c r="I66" s="5">
        <v>11539.21</v>
      </c>
      <c r="J66" s="5">
        <v>0</v>
      </c>
      <c r="K66" s="5">
        <v>0</v>
      </c>
      <c r="L66" s="5">
        <v>0</v>
      </c>
      <c r="M66" s="5">
        <v>0</v>
      </c>
      <c r="N66" s="5">
        <f t="shared" ref="N66:N97" si="6">SUM(F66+G66+I66+L66)</f>
        <v>17259.12</v>
      </c>
      <c r="O66" s="5">
        <f t="shared" ref="O66:O129" si="7">SUM(E66-N66)</f>
        <v>79524.533127123039</v>
      </c>
    </row>
    <row r="67" spans="1:15" x14ac:dyDescent="0.25">
      <c r="A67" s="40">
        <v>42571</v>
      </c>
      <c r="B67" s="15" t="s">
        <v>89</v>
      </c>
      <c r="C67" s="9" t="s">
        <v>94</v>
      </c>
      <c r="D67" s="10" t="s">
        <v>34</v>
      </c>
      <c r="E67" s="5">
        <v>96783.653127123034</v>
      </c>
      <c r="F67" s="5">
        <v>2942.22</v>
      </c>
      <c r="G67" s="5">
        <v>2777.69</v>
      </c>
      <c r="H67" s="5">
        <f t="shared" si="5"/>
        <v>91063.743127123031</v>
      </c>
      <c r="I67" s="5">
        <v>11539.21</v>
      </c>
      <c r="J67" s="5">
        <v>0</v>
      </c>
      <c r="K67" s="5">
        <v>0</v>
      </c>
      <c r="L67" s="5">
        <v>0</v>
      </c>
      <c r="M67" s="5">
        <v>0</v>
      </c>
      <c r="N67" s="5">
        <f t="shared" si="6"/>
        <v>17259.12</v>
      </c>
      <c r="O67" s="5">
        <f t="shared" si="7"/>
        <v>79524.533127123039</v>
      </c>
    </row>
    <row r="68" spans="1:15" x14ac:dyDescent="0.25">
      <c r="A68" s="40">
        <v>42571</v>
      </c>
      <c r="B68" s="15" t="s">
        <v>89</v>
      </c>
      <c r="C68" s="17" t="s">
        <v>95</v>
      </c>
      <c r="D68" s="18" t="s">
        <v>22</v>
      </c>
      <c r="E68" s="5">
        <v>58070.191876273821</v>
      </c>
      <c r="F68" s="5">
        <v>1765.33</v>
      </c>
      <c r="G68" s="5">
        <v>1666.61</v>
      </c>
      <c r="H68" s="5">
        <f t="shared" si="5"/>
        <v>54638.251876273818</v>
      </c>
      <c r="I68" s="5">
        <v>3253.63</v>
      </c>
      <c r="J68" s="5">
        <v>0</v>
      </c>
      <c r="K68" s="5">
        <v>0</v>
      </c>
      <c r="L68" s="5">
        <v>0</v>
      </c>
      <c r="M68" s="5">
        <v>0</v>
      </c>
      <c r="N68" s="5">
        <f t="shared" si="6"/>
        <v>6685.57</v>
      </c>
      <c r="O68" s="5">
        <f t="shared" si="7"/>
        <v>51384.621876273821</v>
      </c>
    </row>
    <row r="69" spans="1:15" x14ac:dyDescent="0.25">
      <c r="A69" s="40">
        <v>42571</v>
      </c>
      <c r="B69" s="15" t="s">
        <v>89</v>
      </c>
      <c r="C69" s="17" t="s">
        <v>96</v>
      </c>
      <c r="D69" s="18" t="s">
        <v>17</v>
      </c>
      <c r="E69" s="5">
        <v>58070.191876273821</v>
      </c>
      <c r="F69" s="5">
        <v>1765.33</v>
      </c>
      <c r="G69" s="5">
        <v>1666.61</v>
      </c>
      <c r="H69" s="5">
        <f t="shared" si="5"/>
        <v>54638.251876273818</v>
      </c>
      <c r="I69" s="5">
        <v>3253.63</v>
      </c>
      <c r="J69" s="5">
        <v>0</v>
      </c>
      <c r="K69" s="5">
        <v>0</v>
      </c>
      <c r="L69" s="5">
        <v>0</v>
      </c>
      <c r="M69" s="5">
        <v>0</v>
      </c>
      <c r="N69" s="5">
        <f t="shared" si="6"/>
        <v>6685.57</v>
      </c>
      <c r="O69" s="5">
        <f t="shared" si="7"/>
        <v>51384.621876273821</v>
      </c>
    </row>
    <row r="70" spans="1:15" x14ac:dyDescent="0.25">
      <c r="A70" s="40">
        <v>42571</v>
      </c>
      <c r="B70" s="15" t="s">
        <v>89</v>
      </c>
      <c r="C70" s="17" t="s">
        <v>97</v>
      </c>
      <c r="D70" s="18" t="s">
        <v>98</v>
      </c>
      <c r="E70" s="5">
        <v>116140.38576770001</v>
      </c>
      <c r="F70" s="5">
        <v>2995.92</v>
      </c>
      <c r="G70" s="5">
        <v>3333.23</v>
      </c>
      <c r="H70" s="5">
        <f t="shared" si="5"/>
        <v>109811.23576770001</v>
      </c>
      <c r="I70" s="5">
        <v>16226.08</v>
      </c>
      <c r="J70" s="5">
        <v>0</v>
      </c>
      <c r="K70" s="5">
        <v>0</v>
      </c>
      <c r="L70" s="5">
        <v>0</v>
      </c>
      <c r="M70" s="5">
        <v>0</v>
      </c>
      <c r="N70" s="5">
        <f t="shared" si="6"/>
        <v>22555.23</v>
      </c>
      <c r="O70" s="5">
        <f t="shared" si="7"/>
        <v>93585.155767700009</v>
      </c>
    </row>
    <row r="71" spans="1:15" x14ac:dyDescent="0.25">
      <c r="A71" s="40">
        <v>42571</v>
      </c>
      <c r="B71" s="15" t="s">
        <v>89</v>
      </c>
      <c r="C71" s="17" t="s">
        <v>99</v>
      </c>
      <c r="D71" s="18" t="s">
        <v>100</v>
      </c>
      <c r="E71" s="5">
        <v>38713.465845600003</v>
      </c>
      <c r="F71" s="5">
        <v>1176.8900000000001</v>
      </c>
      <c r="G71" s="5">
        <v>1111.08</v>
      </c>
      <c r="H71" s="5">
        <f t="shared" si="5"/>
        <v>36425.495845600002</v>
      </c>
      <c r="I71" s="5">
        <v>347.81</v>
      </c>
      <c r="J71" s="5">
        <v>0</v>
      </c>
      <c r="K71" s="5">
        <v>0</v>
      </c>
      <c r="L71" s="5">
        <v>0</v>
      </c>
      <c r="M71" s="5">
        <v>0</v>
      </c>
      <c r="N71" s="5">
        <f t="shared" si="6"/>
        <v>2635.78</v>
      </c>
      <c r="O71" s="5">
        <f t="shared" si="7"/>
        <v>36077.685845600005</v>
      </c>
    </row>
    <row r="72" spans="1:15" x14ac:dyDescent="0.25">
      <c r="A72" s="40">
        <v>42571</v>
      </c>
      <c r="B72" s="15" t="s">
        <v>89</v>
      </c>
      <c r="C72" s="21" t="s">
        <v>101</v>
      </c>
      <c r="D72" s="18" t="s">
        <v>100</v>
      </c>
      <c r="E72" s="5">
        <v>38713.465845600003</v>
      </c>
      <c r="F72" s="5">
        <v>1176.8900000000001</v>
      </c>
      <c r="G72" s="5">
        <v>1111.08</v>
      </c>
      <c r="H72" s="5">
        <f t="shared" si="5"/>
        <v>36425.495845600002</v>
      </c>
      <c r="I72" s="5">
        <v>347.81</v>
      </c>
      <c r="J72" s="5">
        <v>0</v>
      </c>
      <c r="K72" s="5">
        <v>0</v>
      </c>
      <c r="L72" s="5">
        <v>0</v>
      </c>
      <c r="M72" s="5">
        <v>0</v>
      </c>
      <c r="N72" s="5">
        <f t="shared" si="6"/>
        <v>2635.78</v>
      </c>
      <c r="O72" s="5">
        <f t="shared" si="7"/>
        <v>36077.685845600005</v>
      </c>
    </row>
    <row r="73" spans="1:15" x14ac:dyDescent="0.25">
      <c r="A73" s="40">
        <v>42571</v>
      </c>
      <c r="B73" s="15" t="s">
        <v>89</v>
      </c>
      <c r="C73" s="17" t="s">
        <v>102</v>
      </c>
      <c r="D73" s="18" t="s">
        <v>100</v>
      </c>
      <c r="E73" s="5">
        <v>38713.47</v>
      </c>
      <c r="F73" s="5">
        <v>1176.8900000000001</v>
      </c>
      <c r="G73" s="5">
        <v>1111.08</v>
      </c>
      <c r="H73" s="5">
        <f t="shared" si="5"/>
        <v>36425.5</v>
      </c>
      <c r="I73" s="5">
        <v>347.81</v>
      </c>
      <c r="J73" s="5">
        <v>0</v>
      </c>
      <c r="K73" s="5">
        <v>0</v>
      </c>
      <c r="L73" s="5">
        <v>0</v>
      </c>
      <c r="M73" s="5">
        <v>0</v>
      </c>
      <c r="N73" s="5">
        <f t="shared" si="6"/>
        <v>2635.78</v>
      </c>
      <c r="O73" s="5">
        <f t="shared" si="7"/>
        <v>36077.69</v>
      </c>
    </row>
    <row r="74" spans="1:15" x14ac:dyDescent="0.25">
      <c r="A74" s="40">
        <v>42571</v>
      </c>
      <c r="B74" s="15" t="s">
        <v>89</v>
      </c>
      <c r="C74" s="17" t="s">
        <v>103</v>
      </c>
      <c r="D74" s="18" t="s">
        <v>100</v>
      </c>
      <c r="E74" s="5">
        <v>38713.47</v>
      </c>
      <c r="F74" s="5">
        <v>1176.8900000000001</v>
      </c>
      <c r="G74" s="5">
        <v>1111.08</v>
      </c>
      <c r="H74" s="5">
        <f t="shared" si="5"/>
        <v>36425.5</v>
      </c>
      <c r="I74" s="5">
        <v>347.81</v>
      </c>
      <c r="J74" s="5">
        <v>0</v>
      </c>
      <c r="K74" s="5">
        <v>0</v>
      </c>
      <c r="L74" s="5">
        <v>0</v>
      </c>
      <c r="M74" s="5">
        <v>0</v>
      </c>
      <c r="N74" s="5">
        <f t="shared" si="6"/>
        <v>2635.78</v>
      </c>
      <c r="O74" s="5">
        <f t="shared" si="7"/>
        <v>36077.69</v>
      </c>
    </row>
    <row r="75" spans="1:15" x14ac:dyDescent="0.25">
      <c r="A75" s="40">
        <v>42571</v>
      </c>
      <c r="B75" s="15" t="s">
        <v>89</v>
      </c>
      <c r="C75" s="17" t="s">
        <v>104</v>
      </c>
      <c r="D75" s="18" t="s">
        <v>100</v>
      </c>
      <c r="E75" s="5">
        <v>38713.47</v>
      </c>
      <c r="F75" s="5">
        <v>1176.8900000000001</v>
      </c>
      <c r="G75" s="5">
        <v>1111.08</v>
      </c>
      <c r="H75" s="5">
        <f>E75-F75-G75-L75</f>
        <v>34595.980000000003</v>
      </c>
      <c r="I75" s="5">
        <v>73.38</v>
      </c>
      <c r="J75" s="5">
        <v>0</v>
      </c>
      <c r="K75" s="5">
        <v>0</v>
      </c>
      <c r="L75" s="5">
        <v>1829.52</v>
      </c>
      <c r="M75" s="5">
        <v>0</v>
      </c>
      <c r="N75" s="5">
        <f t="shared" si="6"/>
        <v>4190.8700000000008</v>
      </c>
      <c r="O75" s="5">
        <f t="shared" si="7"/>
        <v>34522.6</v>
      </c>
    </row>
    <row r="76" spans="1:15" x14ac:dyDescent="0.25">
      <c r="A76" s="40">
        <v>42571</v>
      </c>
      <c r="B76" s="15" t="s">
        <v>89</v>
      </c>
      <c r="C76" s="17" t="s">
        <v>105</v>
      </c>
      <c r="D76" s="18" t="s">
        <v>106</v>
      </c>
      <c r="E76" s="5">
        <v>38713.465845600003</v>
      </c>
      <c r="F76" s="5">
        <v>1176.8900000000001</v>
      </c>
      <c r="G76" s="5">
        <v>1111.08</v>
      </c>
      <c r="H76" s="5">
        <f t="shared" si="5"/>
        <v>36425.495845600002</v>
      </c>
      <c r="I76" s="5">
        <v>347.81</v>
      </c>
      <c r="J76" s="5">
        <v>0</v>
      </c>
      <c r="K76" s="5">
        <v>0</v>
      </c>
      <c r="L76" s="5">
        <v>0</v>
      </c>
      <c r="M76" s="5">
        <v>0</v>
      </c>
      <c r="N76" s="5">
        <f t="shared" si="6"/>
        <v>2635.78</v>
      </c>
      <c r="O76" s="5">
        <f t="shared" si="7"/>
        <v>36077.685845600005</v>
      </c>
    </row>
    <row r="77" spans="1:15" x14ac:dyDescent="0.25">
      <c r="A77" s="40">
        <v>42571</v>
      </c>
      <c r="B77" s="15" t="s">
        <v>89</v>
      </c>
      <c r="C77" s="17" t="s">
        <v>107</v>
      </c>
      <c r="D77" s="18" t="s">
        <v>106</v>
      </c>
      <c r="E77" s="5">
        <v>38713.465845600003</v>
      </c>
      <c r="F77" s="5">
        <v>1176.8900000000001</v>
      </c>
      <c r="G77" s="5">
        <v>1111.08</v>
      </c>
      <c r="H77" s="5">
        <f t="shared" si="5"/>
        <v>36425.495845600002</v>
      </c>
      <c r="I77" s="5">
        <v>347.81</v>
      </c>
      <c r="J77" s="5">
        <v>0</v>
      </c>
      <c r="K77" s="5">
        <v>0</v>
      </c>
      <c r="L77" s="5">
        <v>0</v>
      </c>
      <c r="M77" s="5">
        <v>0</v>
      </c>
      <c r="N77" s="5">
        <f t="shared" si="6"/>
        <v>2635.78</v>
      </c>
      <c r="O77" s="5">
        <f t="shared" si="7"/>
        <v>36077.685845600005</v>
      </c>
    </row>
    <row r="78" spans="1:15" x14ac:dyDescent="0.25">
      <c r="A78" s="40">
        <v>42571</v>
      </c>
      <c r="B78" s="15" t="s">
        <v>89</v>
      </c>
      <c r="C78" s="9" t="s">
        <v>108</v>
      </c>
      <c r="D78" s="18" t="s">
        <v>109</v>
      </c>
      <c r="E78" s="5">
        <v>70974.679999999993</v>
      </c>
      <c r="F78" s="5">
        <v>2157.63</v>
      </c>
      <c r="G78" s="5">
        <v>2036.97</v>
      </c>
      <c r="H78" s="5">
        <f t="shared" si="5"/>
        <v>66780.079999999987</v>
      </c>
      <c r="I78" s="5">
        <v>5682</v>
      </c>
      <c r="J78" s="5">
        <v>0</v>
      </c>
      <c r="K78" s="5">
        <v>0</v>
      </c>
      <c r="L78" s="5">
        <v>0</v>
      </c>
      <c r="M78" s="5">
        <v>0</v>
      </c>
      <c r="N78" s="5">
        <f t="shared" si="6"/>
        <v>9876.6</v>
      </c>
      <c r="O78" s="5">
        <f t="shared" si="7"/>
        <v>61098.079999999994</v>
      </c>
    </row>
    <row r="79" spans="1:15" x14ac:dyDescent="0.25">
      <c r="A79" s="40">
        <v>42571</v>
      </c>
      <c r="B79" s="15" t="s">
        <v>89</v>
      </c>
      <c r="C79" s="17" t="s">
        <v>110</v>
      </c>
      <c r="D79" s="18" t="s">
        <v>109</v>
      </c>
      <c r="E79" s="5">
        <v>70974.679999999993</v>
      </c>
      <c r="F79" s="5">
        <v>2157.63</v>
      </c>
      <c r="G79" s="5">
        <v>2036.97</v>
      </c>
      <c r="H79" s="5">
        <f t="shared" si="5"/>
        <v>66780.079999999987</v>
      </c>
      <c r="I79" s="5">
        <v>5682</v>
      </c>
      <c r="J79" s="5">
        <v>0</v>
      </c>
      <c r="K79" s="5">
        <v>0</v>
      </c>
      <c r="L79" s="5">
        <v>0</v>
      </c>
      <c r="M79" s="5">
        <v>0</v>
      </c>
      <c r="N79" s="5">
        <f t="shared" si="6"/>
        <v>9876.6</v>
      </c>
      <c r="O79" s="5">
        <f t="shared" si="7"/>
        <v>61098.079999999994</v>
      </c>
    </row>
    <row r="80" spans="1:15" x14ac:dyDescent="0.25">
      <c r="A80" s="40">
        <v>42571</v>
      </c>
      <c r="B80" s="15" t="s">
        <v>89</v>
      </c>
      <c r="C80" s="17" t="s">
        <v>111</v>
      </c>
      <c r="D80" s="18" t="s">
        <v>112</v>
      </c>
      <c r="E80" s="5">
        <v>70974.679999999993</v>
      </c>
      <c r="F80" s="5">
        <v>2157.63</v>
      </c>
      <c r="G80" s="5">
        <v>2036.97</v>
      </c>
      <c r="H80" s="5">
        <f t="shared" si="5"/>
        <v>66780.079999999987</v>
      </c>
      <c r="I80" s="5">
        <v>5682</v>
      </c>
      <c r="J80" s="5">
        <v>0</v>
      </c>
      <c r="K80" s="5">
        <v>0</v>
      </c>
      <c r="L80" s="5">
        <v>0</v>
      </c>
      <c r="M80" s="5">
        <v>0</v>
      </c>
      <c r="N80" s="5">
        <f t="shared" si="6"/>
        <v>9876.6</v>
      </c>
      <c r="O80" s="5">
        <f t="shared" si="7"/>
        <v>61098.079999999994</v>
      </c>
    </row>
    <row r="81" spans="1:15" x14ac:dyDescent="0.25">
      <c r="A81" s="40">
        <v>42571</v>
      </c>
      <c r="B81" s="15" t="s">
        <v>89</v>
      </c>
      <c r="C81" s="17" t="s">
        <v>113</v>
      </c>
      <c r="D81" s="18" t="s">
        <v>112</v>
      </c>
      <c r="E81" s="5">
        <v>70974.679999999993</v>
      </c>
      <c r="F81" s="5">
        <v>2157.63</v>
      </c>
      <c r="G81" s="5">
        <v>2036.97</v>
      </c>
      <c r="H81" s="5">
        <f t="shared" si="5"/>
        <v>66780.079999999987</v>
      </c>
      <c r="I81" s="5">
        <v>5682</v>
      </c>
      <c r="J81" s="5">
        <v>0</v>
      </c>
      <c r="K81" s="5">
        <v>0</v>
      </c>
      <c r="L81" s="5">
        <v>0</v>
      </c>
      <c r="M81" s="5">
        <v>0</v>
      </c>
      <c r="N81" s="5">
        <f t="shared" si="6"/>
        <v>9876.6</v>
      </c>
      <c r="O81" s="5">
        <f t="shared" si="7"/>
        <v>61098.079999999994</v>
      </c>
    </row>
    <row r="82" spans="1:15" x14ac:dyDescent="0.25">
      <c r="A82" s="40">
        <v>42571</v>
      </c>
      <c r="B82" s="15" t="s">
        <v>89</v>
      </c>
      <c r="C82" s="9" t="s">
        <v>114</v>
      </c>
      <c r="D82" s="18" t="s">
        <v>109</v>
      </c>
      <c r="E82" s="5">
        <v>70974.675614499996</v>
      </c>
      <c r="F82" s="5">
        <v>2157.63</v>
      </c>
      <c r="G82" s="5">
        <v>2036.97</v>
      </c>
      <c r="H82" s="5">
        <f t="shared" si="5"/>
        <v>66780.07561449999</v>
      </c>
      <c r="I82" s="5">
        <v>5682</v>
      </c>
      <c r="J82" s="5">
        <v>0</v>
      </c>
      <c r="K82" s="5">
        <v>0</v>
      </c>
      <c r="L82" s="5">
        <v>0</v>
      </c>
      <c r="M82" s="5">
        <v>0</v>
      </c>
      <c r="N82" s="5">
        <f t="shared" si="6"/>
        <v>9876.6</v>
      </c>
      <c r="O82" s="5">
        <f t="shared" si="7"/>
        <v>61098.075614499998</v>
      </c>
    </row>
    <row r="83" spans="1:15" x14ac:dyDescent="0.25">
      <c r="A83" s="40">
        <v>42571</v>
      </c>
      <c r="B83" s="15" t="s">
        <v>89</v>
      </c>
      <c r="C83" s="17" t="s">
        <v>115</v>
      </c>
      <c r="D83" s="18" t="s">
        <v>116</v>
      </c>
      <c r="E83" s="5">
        <v>32261.221537999998</v>
      </c>
      <c r="F83" s="5">
        <v>980.74</v>
      </c>
      <c r="G83" s="5">
        <v>925.9</v>
      </c>
      <c r="H83" s="5">
        <f t="shared" si="5"/>
        <v>30354.581537999995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f t="shared" si="6"/>
        <v>1906.6399999999999</v>
      </c>
      <c r="O83" s="5">
        <f t="shared" si="7"/>
        <v>30354.581537999999</v>
      </c>
    </row>
    <row r="84" spans="1:15" x14ac:dyDescent="0.25">
      <c r="A84" s="40">
        <v>42571</v>
      </c>
      <c r="B84" s="15" t="s">
        <v>89</v>
      </c>
      <c r="C84" s="17" t="s">
        <v>117</v>
      </c>
      <c r="D84" s="18" t="s">
        <v>24</v>
      </c>
      <c r="E84" s="5">
        <v>19356.73</v>
      </c>
      <c r="F84" s="5">
        <v>588.44000000000005</v>
      </c>
      <c r="G84" s="5">
        <v>555.54</v>
      </c>
      <c r="H84" s="5">
        <f t="shared" si="5"/>
        <v>18212.75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f t="shared" si="6"/>
        <v>1143.98</v>
      </c>
      <c r="O84" s="5">
        <f t="shared" si="7"/>
        <v>18212.75</v>
      </c>
    </row>
    <row r="85" spans="1:15" x14ac:dyDescent="0.25">
      <c r="A85" s="40">
        <v>42571</v>
      </c>
      <c r="B85" s="15" t="s">
        <v>89</v>
      </c>
      <c r="C85" s="17" t="s">
        <v>118</v>
      </c>
      <c r="D85" s="18" t="s">
        <v>24</v>
      </c>
      <c r="E85" s="5">
        <v>19356.73</v>
      </c>
      <c r="F85" s="5">
        <v>588.44000000000005</v>
      </c>
      <c r="G85" s="5">
        <v>555.54</v>
      </c>
      <c r="H85" s="5">
        <f t="shared" si="5"/>
        <v>18212.75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f t="shared" si="6"/>
        <v>1143.98</v>
      </c>
      <c r="O85" s="5">
        <f t="shared" si="7"/>
        <v>18212.75</v>
      </c>
    </row>
    <row r="86" spans="1:15" x14ac:dyDescent="0.25">
      <c r="A86" s="40">
        <v>42571</v>
      </c>
      <c r="B86" s="15" t="s">
        <v>119</v>
      </c>
      <c r="C86" s="9" t="s">
        <v>120</v>
      </c>
      <c r="D86" s="22" t="s">
        <v>121</v>
      </c>
      <c r="E86" s="23">
        <v>135497.12</v>
      </c>
      <c r="F86" s="23">
        <v>2995.92</v>
      </c>
      <c r="G86" s="23">
        <v>3888.77</v>
      </c>
      <c r="H86" s="5">
        <f>SUM(E86-F86-G86-L86)</f>
        <v>128612.42999999998</v>
      </c>
      <c r="I86" s="23">
        <v>20926.38</v>
      </c>
      <c r="J86" s="5">
        <v>0</v>
      </c>
      <c r="K86" s="5">
        <v>0</v>
      </c>
      <c r="L86" s="5">
        <v>0</v>
      </c>
      <c r="M86" s="5">
        <v>0</v>
      </c>
      <c r="N86" s="5">
        <f t="shared" si="6"/>
        <v>27811.07</v>
      </c>
      <c r="O86" s="5">
        <f t="shared" si="7"/>
        <v>107686.04999999999</v>
      </c>
    </row>
    <row r="87" spans="1:15" x14ac:dyDescent="0.25">
      <c r="A87" s="40">
        <v>42571</v>
      </c>
      <c r="B87" s="15" t="s">
        <v>119</v>
      </c>
      <c r="C87" s="17" t="s">
        <v>122</v>
      </c>
      <c r="D87" s="18" t="s">
        <v>123</v>
      </c>
      <c r="E87" s="5">
        <v>25808.98</v>
      </c>
      <c r="F87" s="5">
        <v>784.59</v>
      </c>
      <c r="G87" s="5">
        <v>740.72</v>
      </c>
      <c r="H87" s="5">
        <f t="shared" ref="H87:H95" si="8">E87-F87-G87</f>
        <v>24283.67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f t="shared" si="6"/>
        <v>1525.31</v>
      </c>
      <c r="O87" s="5">
        <f t="shared" si="7"/>
        <v>24283.67</v>
      </c>
    </row>
    <row r="88" spans="1:15" x14ac:dyDescent="0.25">
      <c r="A88" s="40">
        <v>42571</v>
      </c>
      <c r="B88" s="15" t="s">
        <v>119</v>
      </c>
      <c r="C88" s="17" t="s">
        <v>124</v>
      </c>
      <c r="D88" s="18" t="s">
        <v>123</v>
      </c>
      <c r="E88" s="5">
        <v>25808.98</v>
      </c>
      <c r="F88" s="5">
        <v>784.59</v>
      </c>
      <c r="G88" s="5">
        <v>740.72</v>
      </c>
      <c r="H88" s="5">
        <f t="shared" si="8"/>
        <v>24283.67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f t="shared" si="6"/>
        <v>1525.31</v>
      </c>
      <c r="O88" s="5">
        <f t="shared" si="7"/>
        <v>24283.67</v>
      </c>
    </row>
    <row r="89" spans="1:15" x14ac:dyDescent="0.25">
      <c r="A89" s="40">
        <v>42571</v>
      </c>
      <c r="B89" s="15" t="s">
        <v>119</v>
      </c>
      <c r="C89" s="17" t="s">
        <v>125</v>
      </c>
      <c r="D89" s="18" t="s">
        <v>123</v>
      </c>
      <c r="E89" s="5">
        <v>25808.98</v>
      </c>
      <c r="F89" s="5">
        <v>784.59</v>
      </c>
      <c r="G89" s="5">
        <v>740.72</v>
      </c>
      <c r="H89" s="5">
        <f t="shared" si="8"/>
        <v>24283.67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f t="shared" si="6"/>
        <v>1525.31</v>
      </c>
      <c r="O89" s="5">
        <f t="shared" si="7"/>
        <v>24283.67</v>
      </c>
    </row>
    <row r="90" spans="1:15" x14ac:dyDescent="0.25">
      <c r="A90" s="40">
        <v>42571</v>
      </c>
      <c r="B90" s="15" t="s">
        <v>119</v>
      </c>
      <c r="C90" s="17" t="s">
        <v>126</v>
      </c>
      <c r="D90" s="18" t="s">
        <v>100</v>
      </c>
      <c r="E90" s="5">
        <v>38713.46</v>
      </c>
      <c r="F90" s="5">
        <v>1176.8900000000001</v>
      </c>
      <c r="G90" s="5">
        <v>1111.08</v>
      </c>
      <c r="H90" s="5">
        <f t="shared" si="8"/>
        <v>36425.49</v>
      </c>
      <c r="I90" s="5">
        <v>347.81</v>
      </c>
      <c r="J90" s="5">
        <v>0</v>
      </c>
      <c r="K90" s="5">
        <v>0</v>
      </c>
      <c r="L90" s="5">
        <v>0</v>
      </c>
      <c r="M90" s="5">
        <v>0</v>
      </c>
      <c r="N90" s="5">
        <f t="shared" si="6"/>
        <v>2635.78</v>
      </c>
      <c r="O90" s="5">
        <f t="shared" si="7"/>
        <v>36077.68</v>
      </c>
    </row>
    <row r="91" spans="1:15" ht="18.75" x14ac:dyDescent="0.3">
      <c r="A91" s="40">
        <v>42571</v>
      </c>
      <c r="B91" s="15" t="s">
        <v>119</v>
      </c>
      <c r="C91" s="24" t="s">
        <v>127</v>
      </c>
      <c r="D91" s="18" t="s">
        <v>106</v>
      </c>
      <c r="E91" s="5">
        <v>38713.46</v>
      </c>
      <c r="F91" s="5">
        <v>1176.8900000000001</v>
      </c>
      <c r="G91" s="5">
        <v>1111.08</v>
      </c>
      <c r="H91" s="5">
        <f t="shared" si="8"/>
        <v>36425.49</v>
      </c>
      <c r="I91" s="5">
        <v>347.81</v>
      </c>
      <c r="J91" s="5">
        <v>0</v>
      </c>
      <c r="K91" s="5">
        <v>0</v>
      </c>
      <c r="L91" s="5">
        <v>0</v>
      </c>
      <c r="M91" s="5">
        <v>0</v>
      </c>
      <c r="N91" s="5">
        <f t="shared" si="6"/>
        <v>2635.78</v>
      </c>
      <c r="O91" s="5">
        <f t="shared" si="7"/>
        <v>36077.68</v>
      </c>
    </row>
    <row r="92" spans="1:15" x14ac:dyDescent="0.25">
      <c r="A92" s="40">
        <v>42571</v>
      </c>
      <c r="B92" s="15" t="s">
        <v>119</v>
      </c>
      <c r="C92" s="17" t="s">
        <v>128</v>
      </c>
      <c r="D92" s="18" t="s">
        <v>100</v>
      </c>
      <c r="E92" s="5">
        <v>38713.46</v>
      </c>
      <c r="F92" s="5">
        <v>1176.8900000000001</v>
      </c>
      <c r="G92" s="5">
        <v>1111.08</v>
      </c>
      <c r="H92" s="5">
        <f t="shared" si="8"/>
        <v>36425.49</v>
      </c>
      <c r="I92" s="5">
        <v>347.81</v>
      </c>
      <c r="J92" s="5">
        <v>0</v>
      </c>
      <c r="K92" s="5">
        <v>0</v>
      </c>
      <c r="L92" s="5">
        <v>0</v>
      </c>
      <c r="M92" s="5">
        <v>0</v>
      </c>
      <c r="N92" s="5">
        <f t="shared" si="6"/>
        <v>2635.78</v>
      </c>
      <c r="O92" s="5">
        <f t="shared" si="7"/>
        <v>36077.68</v>
      </c>
    </row>
    <row r="93" spans="1:15" x14ac:dyDescent="0.25">
      <c r="A93" s="40">
        <v>42571</v>
      </c>
      <c r="B93" s="15" t="s">
        <v>119</v>
      </c>
      <c r="C93" s="17" t="s">
        <v>129</v>
      </c>
      <c r="D93" s="18" t="s">
        <v>106</v>
      </c>
      <c r="E93" s="5">
        <v>38713.46</v>
      </c>
      <c r="F93" s="5">
        <v>1176.8900000000001</v>
      </c>
      <c r="G93" s="5">
        <v>1111.08</v>
      </c>
      <c r="H93" s="5">
        <f t="shared" si="8"/>
        <v>36425.49</v>
      </c>
      <c r="I93" s="5">
        <v>347.81</v>
      </c>
      <c r="J93" s="5">
        <v>0</v>
      </c>
      <c r="K93" s="5">
        <v>0</v>
      </c>
      <c r="L93" s="5">
        <v>0</v>
      </c>
      <c r="M93" s="5">
        <v>0</v>
      </c>
      <c r="N93" s="5">
        <f t="shared" si="6"/>
        <v>2635.78</v>
      </c>
      <c r="O93" s="5">
        <f t="shared" si="7"/>
        <v>36077.68</v>
      </c>
    </row>
    <row r="94" spans="1:15" x14ac:dyDescent="0.25">
      <c r="A94" s="40">
        <v>42571</v>
      </c>
      <c r="B94" s="15" t="s">
        <v>119</v>
      </c>
      <c r="C94" s="19" t="s">
        <v>130</v>
      </c>
      <c r="D94" s="18" t="s">
        <v>106</v>
      </c>
      <c r="E94" s="5">
        <v>38713.46</v>
      </c>
      <c r="F94" s="5">
        <v>1176.8900000000001</v>
      </c>
      <c r="G94" s="5">
        <v>1111.08</v>
      </c>
      <c r="H94" s="5">
        <f t="shared" si="8"/>
        <v>36425.49</v>
      </c>
      <c r="I94" s="5">
        <v>347.81</v>
      </c>
      <c r="J94" s="5">
        <v>0</v>
      </c>
      <c r="K94" s="5">
        <v>0</v>
      </c>
      <c r="L94" s="5">
        <v>0</v>
      </c>
      <c r="M94" s="5">
        <v>0</v>
      </c>
      <c r="N94" s="5">
        <f t="shared" si="6"/>
        <v>2635.78</v>
      </c>
      <c r="O94" s="5">
        <f t="shared" si="7"/>
        <v>36077.68</v>
      </c>
    </row>
    <row r="95" spans="1:15" x14ac:dyDescent="0.25">
      <c r="A95" s="40">
        <v>42571</v>
      </c>
      <c r="B95" s="15" t="s">
        <v>119</v>
      </c>
      <c r="C95" s="17" t="s">
        <v>131</v>
      </c>
      <c r="D95" s="18" t="s">
        <v>112</v>
      </c>
      <c r="E95" s="5">
        <v>70974.679999999993</v>
      </c>
      <c r="F95" s="5">
        <v>2157.63</v>
      </c>
      <c r="G95" s="5">
        <v>2036.97</v>
      </c>
      <c r="H95" s="5">
        <f t="shared" si="8"/>
        <v>66780.079999999987</v>
      </c>
      <c r="I95" s="5">
        <v>5681.98</v>
      </c>
      <c r="J95" s="5">
        <v>0</v>
      </c>
      <c r="K95" s="5">
        <v>0</v>
      </c>
      <c r="L95" s="5">
        <v>0</v>
      </c>
      <c r="M95" s="5">
        <v>0</v>
      </c>
      <c r="N95" s="5">
        <f t="shared" si="6"/>
        <v>9876.58</v>
      </c>
      <c r="O95" s="5">
        <f t="shared" si="7"/>
        <v>61098.099999999991</v>
      </c>
    </row>
    <row r="96" spans="1:15" x14ac:dyDescent="0.25">
      <c r="A96" s="40">
        <v>42571</v>
      </c>
      <c r="B96" s="15" t="s">
        <v>132</v>
      </c>
      <c r="C96" s="3" t="s">
        <v>133</v>
      </c>
      <c r="D96" s="4" t="s">
        <v>134</v>
      </c>
      <c r="E96" s="5">
        <v>193567.30625424607</v>
      </c>
      <c r="F96" s="5">
        <v>2995.92</v>
      </c>
      <c r="G96" s="5">
        <v>5555.38</v>
      </c>
      <c r="H96" s="5">
        <f>SUM(E96-F96-G96-L96)</f>
        <v>184101.24625424604</v>
      </c>
      <c r="I96" s="5">
        <v>34798.58</v>
      </c>
      <c r="J96" s="5">
        <v>0</v>
      </c>
      <c r="K96" s="5">
        <v>0</v>
      </c>
      <c r="L96" s="5">
        <v>914.76</v>
      </c>
      <c r="M96" s="5">
        <v>0</v>
      </c>
      <c r="N96" s="5">
        <f t="shared" si="6"/>
        <v>44264.640000000007</v>
      </c>
      <c r="O96" s="5">
        <f t="shared" si="7"/>
        <v>149302.66625424605</v>
      </c>
    </row>
    <row r="97" spans="1:15" x14ac:dyDescent="0.25">
      <c r="A97" s="40">
        <v>42571</v>
      </c>
      <c r="B97" s="15" t="s">
        <v>132</v>
      </c>
      <c r="C97" s="9" t="s">
        <v>135</v>
      </c>
      <c r="D97" s="4" t="s">
        <v>34</v>
      </c>
      <c r="E97" s="5">
        <v>116140.39</v>
      </c>
      <c r="F97" s="5">
        <v>2995.92</v>
      </c>
      <c r="G97" s="5">
        <v>3333.23</v>
      </c>
      <c r="H97" s="5">
        <f>SUM(E97-F97-G97)</f>
        <v>109811.24</v>
      </c>
      <c r="I97" s="5">
        <v>16226.08</v>
      </c>
      <c r="J97" s="5">
        <v>0</v>
      </c>
      <c r="K97" s="5">
        <v>0</v>
      </c>
      <c r="L97" s="5">
        <v>0</v>
      </c>
      <c r="M97" s="5">
        <v>0</v>
      </c>
      <c r="N97" s="5">
        <f t="shared" si="6"/>
        <v>22555.23</v>
      </c>
      <c r="O97" s="5">
        <f t="shared" si="7"/>
        <v>93585.16</v>
      </c>
    </row>
    <row r="98" spans="1:15" x14ac:dyDescent="0.25">
      <c r="A98" s="40">
        <v>42571</v>
      </c>
      <c r="B98" s="15" t="s">
        <v>132</v>
      </c>
      <c r="C98" s="9" t="s">
        <v>136</v>
      </c>
      <c r="D98" s="4" t="s">
        <v>34</v>
      </c>
      <c r="E98" s="5">
        <v>116140.39</v>
      </c>
      <c r="F98" s="5">
        <v>2995.92</v>
      </c>
      <c r="G98" s="5">
        <v>3333.23</v>
      </c>
      <c r="H98" s="5">
        <f>SUM(E98-F98-G98)</f>
        <v>109811.24</v>
      </c>
      <c r="I98" s="5">
        <v>16226.08</v>
      </c>
      <c r="J98" s="5">
        <v>0</v>
      </c>
      <c r="K98" s="5">
        <v>0</v>
      </c>
      <c r="L98" s="5">
        <v>0</v>
      </c>
      <c r="M98" s="5">
        <v>0</v>
      </c>
      <c r="N98" s="5">
        <f t="shared" ref="N98:N129" si="9">SUM(F98+G98+I98+L98)</f>
        <v>22555.23</v>
      </c>
      <c r="O98" s="5">
        <f t="shared" si="7"/>
        <v>93585.16</v>
      </c>
    </row>
    <row r="99" spans="1:15" x14ac:dyDescent="0.25">
      <c r="A99" s="40">
        <v>42571</v>
      </c>
      <c r="B99" s="15" t="s">
        <v>132</v>
      </c>
      <c r="C99" s="9" t="s">
        <v>137</v>
      </c>
      <c r="D99" s="4" t="s">
        <v>34</v>
      </c>
      <c r="E99" s="5">
        <v>116140.39</v>
      </c>
      <c r="F99" s="5">
        <v>2995.92</v>
      </c>
      <c r="G99" s="5">
        <v>3333.23</v>
      </c>
      <c r="H99" s="5">
        <f>SUM(E99-F99-G99)</f>
        <v>109811.24</v>
      </c>
      <c r="I99" s="5">
        <v>16226.08</v>
      </c>
      <c r="J99" s="5">
        <v>0</v>
      </c>
      <c r="K99" s="5">
        <v>0</v>
      </c>
      <c r="L99" s="5">
        <v>0</v>
      </c>
      <c r="M99" s="5">
        <v>0</v>
      </c>
      <c r="N99" s="5">
        <f t="shared" si="9"/>
        <v>22555.23</v>
      </c>
      <c r="O99" s="5">
        <f t="shared" si="7"/>
        <v>93585.16</v>
      </c>
    </row>
    <row r="100" spans="1:15" x14ac:dyDescent="0.25">
      <c r="A100" s="40">
        <v>42571</v>
      </c>
      <c r="B100" s="15" t="s">
        <v>132</v>
      </c>
      <c r="C100" s="11" t="s">
        <v>138</v>
      </c>
      <c r="D100" s="4" t="s">
        <v>34</v>
      </c>
      <c r="E100" s="5">
        <v>116140.39</v>
      </c>
      <c r="F100" s="5">
        <v>2995.92</v>
      </c>
      <c r="G100" s="5">
        <v>3333.23</v>
      </c>
      <c r="H100" s="5">
        <f>SUM(E100-F100-G100)</f>
        <v>109811.24</v>
      </c>
      <c r="I100" s="5">
        <v>16226.08</v>
      </c>
      <c r="J100" s="5">
        <v>0</v>
      </c>
      <c r="K100" s="5">
        <v>0</v>
      </c>
      <c r="L100" s="5">
        <v>0</v>
      </c>
      <c r="M100" s="5">
        <v>0</v>
      </c>
      <c r="N100" s="5">
        <f t="shared" si="9"/>
        <v>22555.23</v>
      </c>
      <c r="O100" s="5">
        <f t="shared" si="7"/>
        <v>93585.16</v>
      </c>
    </row>
    <row r="101" spans="1:15" x14ac:dyDescent="0.25">
      <c r="A101" s="40">
        <v>42571</v>
      </c>
      <c r="B101" s="15" t="s">
        <v>132</v>
      </c>
      <c r="C101" s="3" t="s">
        <v>139</v>
      </c>
      <c r="D101" s="4" t="s">
        <v>34</v>
      </c>
      <c r="E101" s="5">
        <v>96783.652844900003</v>
      </c>
      <c r="F101" s="5">
        <v>2942.22</v>
      </c>
      <c r="G101" s="5">
        <v>2777.69</v>
      </c>
      <c r="H101" s="5">
        <f>SUM(E101-F101-G101-L101)</f>
        <v>91063.7428449</v>
      </c>
      <c r="I101" s="5">
        <v>11539.21</v>
      </c>
      <c r="J101" s="5">
        <v>0</v>
      </c>
      <c r="K101" s="5">
        <v>0</v>
      </c>
      <c r="L101" s="5">
        <v>0</v>
      </c>
      <c r="M101" s="5">
        <v>0</v>
      </c>
      <c r="N101" s="5">
        <f t="shared" si="9"/>
        <v>17259.12</v>
      </c>
      <c r="O101" s="5">
        <f t="shared" si="7"/>
        <v>79524.532844900008</v>
      </c>
    </row>
    <row r="102" spans="1:15" x14ac:dyDescent="0.25">
      <c r="A102" s="40">
        <v>42571</v>
      </c>
      <c r="B102" s="15" t="s">
        <v>132</v>
      </c>
      <c r="C102" s="3" t="s">
        <v>140</v>
      </c>
      <c r="D102" s="4" t="s">
        <v>141</v>
      </c>
      <c r="E102" s="5">
        <v>70974.679999999993</v>
      </c>
      <c r="F102" s="5">
        <v>2157.63</v>
      </c>
      <c r="G102" s="5">
        <v>2036.97</v>
      </c>
      <c r="H102" s="5">
        <f>SUM(E102-F102-G102-L102)</f>
        <v>66780.079999999987</v>
      </c>
      <c r="I102" s="5">
        <v>5682</v>
      </c>
      <c r="J102" s="5">
        <v>0</v>
      </c>
      <c r="K102" s="5">
        <v>0</v>
      </c>
      <c r="L102" s="5">
        <v>0</v>
      </c>
      <c r="M102" s="5">
        <v>0</v>
      </c>
      <c r="N102" s="5">
        <f t="shared" si="9"/>
        <v>9876.6</v>
      </c>
      <c r="O102" s="5">
        <f t="shared" si="7"/>
        <v>61098.079999999994</v>
      </c>
    </row>
    <row r="103" spans="1:15" x14ac:dyDescent="0.25">
      <c r="A103" s="40">
        <v>42571</v>
      </c>
      <c r="B103" s="15" t="s">
        <v>132</v>
      </c>
      <c r="C103" s="3" t="s">
        <v>142</v>
      </c>
      <c r="D103" s="4" t="s">
        <v>22</v>
      </c>
      <c r="E103" s="5">
        <v>58070.191876273821</v>
      </c>
      <c r="F103" s="5">
        <v>1765.33</v>
      </c>
      <c r="G103" s="5">
        <v>1666.61</v>
      </c>
      <c r="H103" s="5">
        <f>SUM(E103-F103-G103-L103)</f>
        <v>54638.251876273818</v>
      </c>
      <c r="I103" s="5">
        <v>3253.63</v>
      </c>
      <c r="J103" s="5">
        <v>0</v>
      </c>
      <c r="K103" s="5">
        <v>0</v>
      </c>
      <c r="L103" s="5">
        <v>0</v>
      </c>
      <c r="M103" s="5">
        <v>0</v>
      </c>
      <c r="N103" s="5">
        <f t="shared" si="9"/>
        <v>6685.57</v>
      </c>
      <c r="O103" s="5">
        <f t="shared" si="7"/>
        <v>51384.621876273821</v>
      </c>
    </row>
    <row r="104" spans="1:15" x14ac:dyDescent="0.25">
      <c r="A104" s="40">
        <v>42571</v>
      </c>
      <c r="B104" s="15" t="s">
        <v>143</v>
      </c>
      <c r="C104" s="9" t="s">
        <v>144</v>
      </c>
      <c r="D104" s="10" t="s">
        <v>145</v>
      </c>
      <c r="E104" s="5">
        <v>193567.30625424607</v>
      </c>
      <c r="F104" s="5">
        <v>2995.92</v>
      </c>
      <c r="G104" s="5">
        <v>5555.38</v>
      </c>
      <c r="H104" s="5">
        <f>SUM(E104-F104-G104-L104)</f>
        <v>184101.24625424604</v>
      </c>
      <c r="I104" s="23">
        <v>34798.58</v>
      </c>
      <c r="J104" s="5">
        <v>0</v>
      </c>
      <c r="K104" s="5">
        <v>0</v>
      </c>
      <c r="L104" s="5">
        <v>914.76</v>
      </c>
      <c r="M104" s="5">
        <v>0</v>
      </c>
      <c r="N104" s="5">
        <f t="shared" si="9"/>
        <v>44264.640000000007</v>
      </c>
      <c r="O104" s="5">
        <f t="shared" si="7"/>
        <v>149302.66625424605</v>
      </c>
    </row>
    <row r="105" spans="1:15" x14ac:dyDescent="0.25">
      <c r="A105" s="40">
        <v>42571</v>
      </c>
      <c r="B105" s="15" t="s">
        <v>143</v>
      </c>
      <c r="C105" s="3" t="s">
        <v>146</v>
      </c>
      <c r="D105" s="4" t="s">
        <v>147</v>
      </c>
      <c r="E105" s="5">
        <v>135497.12</v>
      </c>
      <c r="F105" s="23">
        <v>2995.92</v>
      </c>
      <c r="G105" s="23">
        <v>3888.77</v>
      </c>
      <c r="H105" s="5">
        <f>SUM(E105-F105-G105-L105)</f>
        <v>127697.66999999998</v>
      </c>
      <c r="I105" s="5">
        <v>20697.689999999999</v>
      </c>
      <c r="J105" s="5">
        <v>0</v>
      </c>
      <c r="K105" s="5">
        <v>0</v>
      </c>
      <c r="L105" s="5">
        <v>914.76</v>
      </c>
      <c r="M105" s="5">
        <v>0</v>
      </c>
      <c r="N105" s="5">
        <f t="shared" si="9"/>
        <v>28497.139999999996</v>
      </c>
      <c r="O105" s="5">
        <f t="shared" si="7"/>
        <v>106999.98</v>
      </c>
    </row>
    <row r="106" spans="1:15" x14ac:dyDescent="0.25">
      <c r="A106" s="40">
        <v>42571</v>
      </c>
      <c r="B106" s="15" t="s">
        <v>143</v>
      </c>
      <c r="C106" s="3" t="s">
        <v>148</v>
      </c>
      <c r="D106" s="4" t="s">
        <v>22</v>
      </c>
      <c r="E106" s="5">
        <v>58070.191876273821</v>
      </c>
      <c r="F106" s="5">
        <v>1765.33</v>
      </c>
      <c r="G106" s="5">
        <v>1666.61</v>
      </c>
      <c r="H106" s="5">
        <f>SUM(E106-F106-G106)</f>
        <v>54638.251876273818</v>
      </c>
      <c r="I106" s="5">
        <v>3253.63</v>
      </c>
      <c r="J106" s="5">
        <v>0</v>
      </c>
      <c r="K106" s="5">
        <v>0</v>
      </c>
      <c r="L106" s="5">
        <v>0</v>
      </c>
      <c r="M106" s="5">
        <v>0</v>
      </c>
      <c r="N106" s="5">
        <f t="shared" si="9"/>
        <v>6685.57</v>
      </c>
      <c r="O106" s="5">
        <f t="shared" si="7"/>
        <v>51384.621876273821</v>
      </c>
    </row>
    <row r="107" spans="1:15" x14ac:dyDescent="0.25">
      <c r="A107" s="40">
        <v>42571</v>
      </c>
      <c r="B107" s="15" t="s">
        <v>143</v>
      </c>
      <c r="C107" s="3" t="s">
        <v>149</v>
      </c>
      <c r="D107" s="4" t="s">
        <v>150</v>
      </c>
      <c r="E107" s="5">
        <v>70974.678959890211</v>
      </c>
      <c r="F107" s="5">
        <v>2157.63</v>
      </c>
      <c r="G107" s="5">
        <v>2036.97</v>
      </c>
      <c r="H107" s="5">
        <f>SUM(E107-F107-G107)</f>
        <v>66780.078959890205</v>
      </c>
      <c r="I107" s="5">
        <v>5682</v>
      </c>
      <c r="J107" s="5">
        <v>0</v>
      </c>
      <c r="K107" s="5">
        <v>0</v>
      </c>
      <c r="L107" s="5">
        <v>0</v>
      </c>
      <c r="M107" s="5">
        <v>0</v>
      </c>
      <c r="N107" s="5">
        <f t="shared" si="9"/>
        <v>9876.6</v>
      </c>
      <c r="O107" s="5">
        <f t="shared" si="7"/>
        <v>61098.078959890212</v>
      </c>
    </row>
    <row r="108" spans="1:15" x14ac:dyDescent="0.25">
      <c r="A108" s="40">
        <v>42571</v>
      </c>
      <c r="B108" s="15" t="s">
        <v>143</v>
      </c>
      <c r="C108" s="3" t="s">
        <v>151</v>
      </c>
      <c r="D108" s="4" t="s">
        <v>141</v>
      </c>
      <c r="E108" s="5">
        <v>70974.678959890211</v>
      </c>
      <c r="F108" s="5">
        <v>2157.63</v>
      </c>
      <c r="G108" s="5">
        <v>2036.97</v>
      </c>
      <c r="H108" s="5">
        <f>SUM(E108-F108-G108-L108)</f>
        <v>65865.31895989021</v>
      </c>
      <c r="I108" s="5">
        <v>5499.05</v>
      </c>
      <c r="J108" s="5">
        <v>0</v>
      </c>
      <c r="K108" s="5">
        <v>0</v>
      </c>
      <c r="L108" s="5">
        <v>914.76</v>
      </c>
      <c r="M108" s="5">
        <v>0</v>
      </c>
      <c r="N108" s="5">
        <f t="shared" si="9"/>
        <v>10608.410000000002</v>
      </c>
      <c r="O108" s="5">
        <f t="shared" si="7"/>
        <v>60366.268959890207</v>
      </c>
    </row>
    <row r="109" spans="1:15" x14ac:dyDescent="0.25">
      <c r="A109" s="40">
        <v>42571</v>
      </c>
      <c r="B109" s="15" t="s">
        <v>143</v>
      </c>
      <c r="C109" s="3" t="s">
        <v>152</v>
      </c>
      <c r="D109" s="4" t="s">
        <v>141</v>
      </c>
      <c r="E109" s="5">
        <v>70974.678959890211</v>
      </c>
      <c r="F109" s="5">
        <v>2157.63</v>
      </c>
      <c r="G109" s="5">
        <v>2036.97</v>
      </c>
      <c r="H109" s="5">
        <f>SUM(E109-F109-G109)</f>
        <v>66780.078959890205</v>
      </c>
      <c r="I109" s="5">
        <v>5682</v>
      </c>
      <c r="J109" s="5">
        <v>0</v>
      </c>
      <c r="K109" s="5">
        <v>0</v>
      </c>
      <c r="L109" s="5">
        <v>0</v>
      </c>
      <c r="M109" s="5">
        <v>0</v>
      </c>
      <c r="N109" s="5">
        <f t="shared" si="9"/>
        <v>9876.6</v>
      </c>
      <c r="O109" s="5">
        <f t="shared" si="7"/>
        <v>61098.078959890212</v>
      </c>
    </row>
    <row r="110" spans="1:15" x14ac:dyDescent="0.25">
      <c r="A110" s="40">
        <v>42571</v>
      </c>
      <c r="B110" s="15" t="s">
        <v>143</v>
      </c>
      <c r="C110" s="3" t="s">
        <v>153</v>
      </c>
      <c r="D110" s="4" t="s">
        <v>150</v>
      </c>
      <c r="E110" s="5">
        <v>70974.678959890211</v>
      </c>
      <c r="F110" s="5">
        <v>2157.63</v>
      </c>
      <c r="G110" s="5">
        <v>2036.97</v>
      </c>
      <c r="H110" s="5">
        <f>SUM(E110-F110-G110-L110)</f>
        <v>64950.558959890208</v>
      </c>
      <c r="I110" s="5">
        <v>5316.1</v>
      </c>
      <c r="J110" s="5">
        <v>0</v>
      </c>
      <c r="K110" s="5">
        <v>0</v>
      </c>
      <c r="L110" s="5">
        <v>1829.52</v>
      </c>
      <c r="M110" s="5">
        <v>0</v>
      </c>
      <c r="N110" s="5">
        <f t="shared" si="9"/>
        <v>11340.220000000001</v>
      </c>
      <c r="O110" s="5">
        <f t="shared" si="7"/>
        <v>59634.458959890209</v>
      </c>
    </row>
    <row r="111" spans="1:15" x14ac:dyDescent="0.25">
      <c r="A111" s="40">
        <v>42571</v>
      </c>
      <c r="B111" s="15" t="s">
        <v>143</v>
      </c>
      <c r="C111" s="3" t="s">
        <v>154</v>
      </c>
      <c r="D111" s="4" t="s">
        <v>150</v>
      </c>
      <c r="E111" s="5">
        <v>70974.678959890211</v>
      </c>
      <c r="F111" s="5">
        <v>2157.63</v>
      </c>
      <c r="G111" s="5">
        <v>2036.97</v>
      </c>
      <c r="H111" s="5">
        <f>SUM(E111-F111-G111)</f>
        <v>66780.078959890205</v>
      </c>
      <c r="I111" s="5">
        <v>5682</v>
      </c>
      <c r="J111" s="5">
        <v>0</v>
      </c>
      <c r="K111" s="5">
        <v>0</v>
      </c>
      <c r="L111" s="5">
        <v>0</v>
      </c>
      <c r="M111" s="5">
        <v>0</v>
      </c>
      <c r="N111" s="5">
        <f t="shared" si="9"/>
        <v>9876.6</v>
      </c>
      <c r="O111" s="5">
        <f t="shared" si="7"/>
        <v>61098.078959890212</v>
      </c>
    </row>
    <row r="112" spans="1:15" x14ac:dyDescent="0.25">
      <c r="A112" s="40">
        <v>42571</v>
      </c>
      <c r="B112" s="15" t="s">
        <v>143</v>
      </c>
      <c r="C112" s="3" t="s">
        <v>155</v>
      </c>
      <c r="D112" s="4" t="s">
        <v>150</v>
      </c>
      <c r="E112" s="5">
        <v>70974.678959890211</v>
      </c>
      <c r="F112" s="5">
        <v>2157.63</v>
      </c>
      <c r="G112" s="5">
        <v>2036.97</v>
      </c>
      <c r="H112" s="5">
        <f>SUM(E112-F112-G112-L112)</f>
        <v>65865.31895989021</v>
      </c>
      <c r="I112" s="5">
        <v>5499.05</v>
      </c>
      <c r="J112" s="5">
        <v>0</v>
      </c>
      <c r="K112" s="5">
        <v>0</v>
      </c>
      <c r="L112" s="5">
        <v>914.76</v>
      </c>
      <c r="M112" s="5">
        <v>0</v>
      </c>
      <c r="N112" s="5">
        <f t="shared" si="9"/>
        <v>10608.410000000002</v>
      </c>
      <c r="O112" s="5">
        <f t="shared" si="7"/>
        <v>60366.268959890207</v>
      </c>
    </row>
    <row r="113" spans="1:15" x14ac:dyDescent="0.25">
      <c r="A113" s="40">
        <v>42571</v>
      </c>
      <c r="B113" s="15" t="s">
        <v>143</v>
      </c>
      <c r="C113" s="3" t="s">
        <v>156</v>
      </c>
      <c r="D113" s="4" t="s">
        <v>150</v>
      </c>
      <c r="E113" s="5">
        <v>70974.678959890211</v>
      </c>
      <c r="F113" s="5">
        <v>2157.63</v>
      </c>
      <c r="G113" s="5">
        <v>2036.97</v>
      </c>
      <c r="H113" s="5">
        <f>SUM(E113-F113-G113)</f>
        <v>66780.078959890205</v>
      </c>
      <c r="I113" s="5">
        <v>5682</v>
      </c>
      <c r="J113" s="5">
        <v>0</v>
      </c>
      <c r="K113" s="5">
        <v>0</v>
      </c>
      <c r="L113" s="5">
        <v>0</v>
      </c>
      <c r="M113" s="5">
        <v>0</v>
      </c>
      <c r="N113" s="5">
        <f t="shared" si="9"/>
        <v>9876.6</v>
      </c>
      <c r="O113" s="5">
        <f t="shared" si="7"/>
        <v>61098.078959890212</v>
      </c>
    </row>
    <row r="114" spans="1:15" x14ac:dyDescent="0.25">
      <c r="A114" s="40">
        <v>42571</v>
      </c>
      <c r="B114" s="15" t="s">
        <v>143</v>
      </c>
      <c r="C114" s="3" t="s">
        <v>157</v>
      </c>
      <c r="D114" s="4" t="s">
        <v>141</v>
      </c>
      <c r="E114" s="5">
        <v>70974.678959890211</v>
      </c>
      <c r="F114" s="5">
        <v>2157.63</v>
      </c>
      <c r="G114" s="5">
        <v>2036.97</v>
      </c>
      <c r="H114" s="5">
        <f>SUM(E114-F114-G114)</f>
        <v>66780.078959890205</v>
      </c>
      <c r="I114" s="5">
        <v>5682</v>
      </c>
      <c r="J114" s="5">
        <v>0</v>
      </c>
      <c r="K114" s="5">
        <v>0</v>
      </c>
      <c r="L114" s="5">
        <v>0</v>
      </c>
      <c r="M114" s="5">
        <v>0</v>
      </c>
      <c r="N114" s="5">
        <f t="shared" si="9"/>
        <v>9876.6</v>
      </c>
      <c r="O114" s="5">
        <f t="shared" si="7"/>
        <v>61098.078959890212</v>
      </c>
    </row>
    <row r="115" spans="1:15" x14ac:dyDescent="0.25">
      <c r="A115" s="40">
        <v>42571</v>
      </c>
      <c r="B115" s="15" t="s">
        <v>143</v>
      </c>
      <c r="C115" s="3" t="s">
        <v>158</v>
      </c>
      <c r="D115" s="4" t="s">
        <v>150</v>
      </c>
      <c r="E115" s="5">
        <v>70974.678959890211</v>
      </c>
      <c r="F115" s="5">
        <v>2157.63</v>
      </c>
      <c r="G115" s="5">
        <v>2036.97</v>
      </c>
      <c r="H115" s="5">
        <f>SUM(E115-F115-G115)</f>
        <v>66780.078959890205</v>
      </c>
      <c r="I115" s="5">
        <v>5682</v>
      </c>
      <c r="J115" s="5">
        <v>0</v>
      </c>
      <c r="K115" s="5">
        <v>0</v>
      </c>
      <c r="L115" s="5">
        <v>0</v>
      </c>
      <c r="M115" s="5">
        <v>0</v>
      </c>
      <c r="N115" s="5">
        <f t="shared" si="9"/>
        <v>9876.6</v>
      </c>
      <c r="O115" s="5">
        <f t="shared" si="7"/>
        <v>61098.078959890212</v>
      </c>
    </row>
    <row r="116" spans="1:15" x14ac:dyDescent="0.25">
      <c r="A116" s="40">
        <v>42571</v>
      </c>
      <c r="B116" s="15" t="s">
        <v>143</v>
      </c>
      <c r="C116" s="3" t="s">
        <v>159</v>
      </c>
      <c r="D116" s="4" t="s">
        <v>150</v>
      </c>
      <c r="E116" s="5">
        <v>70974.678959890211</v>
      </c>
      <c r="F116" s="5">
        <v>2157.63</v>
      </c>
      <c r="G116" s="5">
        <v>2036.97</v>
      </c>
      <c r="H116" s="5">
        <f>SUM(E116-F116-G116)</f>
        <v>66780.078959890205</v>
      </c>
      <c r="I116" s="5">
        <v>5682</v>
      </c>
      <c r="J116" s="5">
        <v>0</v>
      </c>
      <c r="K116" s="5">
        <v>0</v>
      </c>
      <c r="L116" s="5">
        <v>0</v>
      </c>
      <c r="M116" s="5">
        <v>0</v>
      </c>
      <c r="N116" s="5">
        <f t="shared" si="9"/>
        <v>9876.6</v>
      </c>
      <c r="O116" s="5">
        <f t="shared" si="7"/>
        <v>61098.078959890212</v>
      </c>
    </row>
    <row r="117" spans="1:15" x14ac:dyDescent="0.25">
      <c r="A117" s="40">
        <v>42571</v>
      </c>
      <c r="B117" s="15" t="s">
        <v>143</v>
      </c>
      <c r="C117" s="3" t="s">
        <v>160</v>
      </c>
      <c r="D117" s="4" t="s">
        <v>141</v>
      </c>
      <c r="E117" s="5">
        <v>70974.678959890211</v>
      </c>
      <c r="F117" s="5">
        <v>2157.63</v>
      </c>
      <c r="G117" s="5">
        <v>2036.97</v>
      </c>
      <c r="H117" s="5">
        <f>SUM(E117-F117-G117)</f>
        <v>66780.078959890205</v>
      </c>
      <c r="I117" s="5">
        <v>5682</v>
      </c>
      <c r="J117" s="5">
        <v>0</v>
      </c>
      <c r="K117" s="5">
        <v>0</v>
      </c>
      <c r="L117" s="5">
        <v>0</v>
      </c>
      <c r="M117" s="5">
        <v>0</v>
      </c>
      <c r="N117" s="5">
        <f t="shared" si="9"/>
        <v>9876.6</v>
      </c>
      <c r="O117" s="5">
        <f t="shared" si="7"/>
        <v>61098.078959890212</v>
      </c>
    </row>
    <row r="118" spans="1:15" x14ac:dyDescent="0.25">
      <c r="A118" s="40">
        <v>42571</v>
      </c>
      <c r="B118" s="15" t="s">
        <v>143</v>
      </c>
      <c r="C118" s="3" t="s">
        <v>161</v>
      </c>
      <c r="D118" s="4" t="s">
        <v>141</v>
      </c>
      <c r="E118" s="5">
        <v>70974.678959890211</v>
      </c>
      <c r="F118" s="5">
        <v>2157.63</v>
      </c>
      <c r="G118" s="5">
        <v>2036.97</v>
      </c>
      <c r="H118" s="5">
        <f>SUM(E118-F118-G118-L118)</f>
        <v>64950.558959890208</v>
      </c>
      <c r="I118" s="5">
        <v>5316.1</v>
      </c>
      <c r="J118" s="5">
        <v>0</v>
      </c>
      <c r="K118" s="5">
        <v>0</v>
      </c>
      <c r="L118" s="5">
        <v>1829.52</v>
      </c>
      <c r="M118" s="5">
        <v>0</v>
      </c>
      <c r="N118" s="5">
        <f t="shared" si="9"/>
        <v>11340.220000000001</v>
      </c>
      <c r="O118" s="5">
        <f t="shared" si="7"/>
        <v>59634.458959890209</v>
      </c>
    </row>
    <row r="119" spans="1:15" x14ac:dyDescent="0.25">
      <c r="A119" s="40">
        <v>42571</v>
      </c>
      <c r="B119" s="15" t="s">
        <v>143</v>
      </c>
      <c r="C119" s="3" t="s">
        <v>162</v>
      </c>
      <c r="D119" s="4" t="s">
        <v>141</v>
      </c>
      <c r="E119" s="5">
        <v>70974.678959890211</v>
      </c>
      <c r="F119" s="5">
        <v>2157.63</v>
      </c>
      <c r="G119" s="5">
        <v>2036.97</v>
      </c>
      <c r="H119" s="5">
        <f>SUM(E119-F119-G119-L119)</f>
        <v>65865.31895989021</v>
      </c>
      <c r="I119" s="5">
        <v>5499.05</v>
      </c>
      <c r="J119" s="5">
        <v>0</v>
      </c>
      <c r="K119" s="5">
        <v>0</v>
      </c>
      <c r="L119" s="5">
        <v>914.76</v>
      </c>
      <c r="M119" s="5">
        <v>0</v>
      </c>
      <c r="N119" s="5">
        <f t="shared" si="9"/>
        <v>10608.410000000002</v>
      </c>
      <c r="O119" s="5">
        <f t="shared" si="7"/>
        <v>60366.268959890207</v>
      </c>
    </row>
    <row r="120" spans="1:15" x14ac:dyDescent="0.25">
      <c r="A120" s="40">
        <v>42571</v>
      </c>
      <c r="B120" s="15" t="s">
        <v>143</v>
      </c>
      <c r="C120" s="3" t="s">
        <v>163</v>
      </c>
      <c r="D120" s="4" t="s">
        <v>141</v>
      </c>
      <c r="E120" s="5">
        <v>70974.678959890211</v>
      </c>
      <c r="F120" s="5">
        <v>2157.63</v>
      </c>
      <c r="G120" s="5">
        <v>2036.97</v>
      </c>
      <c r="H120" s="5">
        <f t="shared" ref="H120:H177" si="10">SUM(E120-F120-G120)</f>
        <v>66780.078959890205</v>
      </c>
      <c r="I120" s="5">
        <v>5682</v>
      </c>
      <c r="J120" s="5">
        <v>0</v>
      </c>
      <c r="K120" s="5">
        <v>0</v>
      </c>
      <c r="L120" s="5">
        <v>0</v>
      </c>
      <c r="M120" s="5">
        <v>0</v>
      </c>
      <c r="N120" s="5">
        <f t="shared" si="9"/>
        <v>9876.6</v>
      </c>
      <c r="O120" s="5">
        <f t="shared" si="7"/>
        <v>61098.078959890212</v>
      </c>
    </row>
    <row r="121" spans="1:15" x14ac:dyDescent="0.25">
      <c r="A121" s="40">
        <v>42571</v>
      </c>
      <c r="B121" s="15" t="s">
        <v>143</v>
      </c>
      <c r="C121" s="3" t="s">
        <v>164</v>
      </c>
      <c r="D121" s="4" t="s">
        <v>141</v>
      </c>
      <c r="E121" s="5">
        <v>70974.678959890211</v>
      </c>
      <c r="F121" s="5">
        <v>2157.63</v>
      </c>
      <c r="G121" s="5">
        <v>2036.97</v>
      </c>
      <c r="H121" s="5">
        <f t="shared" si="10"/>
        <v>66780.078959890205</v>
      </c>
      <c r="I121" s="5">
        <v>5682</v>
      </c>
      <c r="J121" s="5">
        <v>0</v>
      </c>
      <c r="K121" s="5">
        <v>0</v>
      </c>
      <c r="L121" s="5">
        <v>0</v>
      </c>
      <c r="M121" s="5">
        <v>0</v>
      </c>
      <c r="N121" s="5">
        <f t="shared" si="9"/>
        <v>9876.6</v>
      </c>
      <c r="O121" s="5">
        <f t="shared" si="7"/>
        <v>61098.078959890212</v>
      </c>
    </row>
    <row r="122" spans="1:15" x14ac:dyDescent="0.25">
      <c r="A122" s="40">
        <v>42571</v>
      </c>
      <c r="B122" s="15" t="s">
        <v>143</v>
      </c>
      <c r="C122" s="3" t="s">
        <v>165</v>
      </c>
      <c r="D122" s="4" t="s">
        <v>166</v>
      </c>
      <c r="E122" s="5">
        <v>70974.678959890211</v>
      </c>
      <c r="F122" s="5">
        <v>2157.63</v>
      </c>
      <c r="G122" s="5">
        <v>2036.97</v>
      </c>
      <c r="H122" s="5">
        <f t="shared" si="10"/>
        <v>66780.078959890205</v>
      </c>
      <c r="I122" s="5">
        <v>5682</v>
      </c>
      <c r="J122" s="5">
        <v>0</v>
      </c>
      <c r="K122" s="5">
        <v>0</v>
      </c>
      <c r="L122" s="5">
        <v>0</v>
      </c>
      <c r="M122" s="5">
        <v>0</v>
      </c>
      <c r="N122" s="5">
        <f t="shared" si="9"/>
        <v>9876.6</v>
      </c>
      <c r="O122" s="5">
        <f t="shared" si="7"/>
        <v>61098.078959890212</v>
      </c>
    </row>
    <row r="123" spans="1:15" x14ac:dyDescent="0.25">
      <c r="A123" s="40">
        <v>42571</v>
      </c>
      <c r="B123" s="15" t="s">
        <v>143</v>
      </c>
      <c r="C123" s="9" t="s">
        <v>167</v>
      </c>
      <c r="D123" s="4" t="s">
        <v>141</v>
      </c>
      <c r="E123" s="5">
        <v>70974.675614499996</v>
      </c>
      <c r="F123" s="5">
        <v>2157.63</v>
      </c>
      <c r="G123" s="5">
        <v>2036.97</v>
      </c>
      <c r="H123" s="5">
        <f t="shared" si="10"/>
        <v>66780.07561449999</v>
      </c>
      <c r="I123" s="5">
        <v>5682</v>
      </c>
      <c r="J123" s="5">
        <v>0</v>
      </c>
      <c r="K123" s="5">
        <v>0</v>
      </c>
      <c r="L123" s="5">
        <v>0</v>
      </c>
      <c r="M123" s="5">
        <v>0</v>
      </c>
      <c r="N123" s="5">
        <f t="shared" si="9"/>
        <v>9876.6</v>
      </c>
      <c r="O123" s="5">
        <f t="shared" si="7"/>
        <v>61098.075614499998</v>
      </c>
    </row>
    <row r="124" spans="1:15" x14ac:dyDescent="0.25">
      <c r="A124" s="40">
        <v>42571</v>
      </c>
      <c r="B124" s="15" t="s">
        <v>143</v>
      </c>
      <c r="C124" s="3" t="s">
        <v>168</v>
      </c>
      <c r="D124" s="4" t="s">
        <v>141</v>
      </c>
      <c r="E124" s="5">
        <v>70974.675614499996</v>
      </c>
      <c r="F124" s="5">
        <v>2157.63</v>
      </c>
      <c r="G124" s="5">
        <v>2036.97</v>
      </c>
      <c r="H124" s="5">
        <f t="shared" si="10"/>
        <v>66780.07561449999</v>
      </c>
      <c r="I124" s="5">
        <v>5682</v>
      </c>
      <c r="J124" s="5">
        <v>0</v>
      </c>
      <c r="K124" s="5">
        <v>0</v>
      </c>
      <c r="L124" s="5">
        <v>0</v>
      </c>
      <c r="M124" s="5">
        <v>0</v>
      </c>
      <c r="N124" s="5">
        <f t="shared" si="9"/>
        <v>9876.6</v>
      </c>
      <c r="O124" s="5">
        <f t="shared" si="7"/>
        <v>61098.075614499998</v>
      </c>
    </row>
    <row r="125" spans="1:15" x14ac:dyDescent="0.25">
      <c r="A125" s="40">
        <v>42571</v>
      </c>
      <c r="B125" s="15" t="s">
        <v>143</v>
      </c>
      <c r="C125" s="9" t="s">
        <v>169</v>
      </c>
      <c r="D125" s="4" t="s">
        <v>150</v>
      </c>
      <c r="E125" s="5">
        <v>70974.675614499996</v>
      </c>
      <c r="F125" s="5">
        <v>2157.63</v>
      </c>
      <c r="G125" s="5">
        <v>2036.97</v>
      </c>
      <c r="H125" s="5">
        <f t="shared" si="10"/>
        <v>66780.07561449999</v>
      </c>
      <c r="I125" s="5">
        <v>5682</v>
      </c>
      <c r="J125" s="5">
        <v>0</v>
      </c>
      <c r="K125" s="5">
        <v>0</v>
      </c>
      <c r="L125" s="5">
        <v>0</v>
      </c>
      <c r="M125" s="5">
        <v>0</v>
      </c>
      <c r="N125" s="5">
        <f t="shared" si="9"/>
        <v>9876.6</v>
      </c>
      <c r="O125" s="5">
        <f t="shared" si="7"/>
        <v>61098.075614499998</v>
      </c>
    </row>
    <row r="126" spans="1:15" x14ac:dyDescent="0.25">
      <c r="A126" s="40">
        <v>42571</v>
      </c>
      <c r="B126" s="15" t="s">
        <v>143</v>
      </c>
      <c r="C126" s="3" t="s">
        <v>170</v>
      </c>
      <c r="D126" s="4" t="s">
        <v>141</v>
      </c>
      <c r="E126" s="5">
        <v>70974.675614499996</v>
      </c>
      <c r="F126" s="5">
        <v>2157.63</v>
      </c>
      <c r="G126" s="5">
        <v>2036.97</v>
      </c>
      <c r="H126" s="5">
        <f t="shared" si="10"/>
        <v>66780.07561449999</v>
      </c>
      <c r="I126" s="5">
        <v>5682</v>
      </c>
      <c r="J126" s="5">
        <v>0</v>
      </c>
      <c r="K126" s="5">
        <v>0</v>
      </c>
      <c r="L126" s="5">
        <v>0</v>
      </c>
      <c r="M126" s="5">
        <v>0</v>
      </c>
      <c r="N126" s="5">
        <f t="shared" si="9"/>
        <v>9876.6</v>
      </c>
      <c r="O126" s="5">
        <f t="shared" si="7"/>
        <v>61098.075614499998</v>
      </c>
    </row>
    <row r="127" spans="1:15" x14ac:dyDescent="0.25">
      <c r="A127" s="40">
        <v>42571</v>
      </c>
      <c r="B127" s="15" t="s">
        <v>143</v>
      </c>
      <c r="C127" s="3" t="s">
        <v>171</v>
      </c>
      <c r="D127" s="4" t="s">
        <v>150</v>
      </c>
      <c r="E127" s="5">
        <v>70974.675614499996</v>
      </c>
      <c r="F127" s="5">
        <v>2157.63</v>
      </c>
      <c r="G127" s="5">
        <v>2036.97</v>
      </c>
      <c r="H127" s="5">
        <f t="shared" si="10"/>
        <v>66780.07561449999</v>
      </c>
      <c r="I127" s="5">
        <v>5682</v>
      </c>
      <c r="J127" s="5">
        <v>0</v>
      </c>
      <c r="K127" s="5">
        <v>0</v>
      </c>
      <c r="L127" s="5">
        <v>0</v>
      </c>
      <c r="M127" s="5">
        <v>0</v>
      </c>
      <c r="N127" s="5">
        <f t="shared" si="9"/>
        <v>9876.6</v>
      </c>
      <c r="O127" s="5">
        <f t="shared" si="7"/>
        <v>61098.075614499998</v>
      </c>
    </row>
    <row r="128" spans="1:15" x14ac:dyDescent="0.25">
      <c r="A128" s="40">
        <v>42571</v>
      </c>
      <c r="B128" s="15" t="s">
        <v>143</v>
      </c>
      <c r="C128" s="3" t="s">
        <v>172</v>
      </c>
      <c r="D128" s="4" t="s">
        <v>150</v>
      </c>
      <c r="E128" s="5">
        <v>70974.675614499996</v>
      </c>
      <c r="F128" s="5">
        <v>2157.63</v>
      </c>
      <c r="G128" s="5">
        <v>2036.97</v>
      </c>
      <c r="H128" s="5">
        <f t="shared" si="10"/>
        <v>66780.07561449999</v>
      </c>
      <c r="I128" s="5">
        <v>5682</v>
      </c>
      <c r="J128" s="5">
        <v>0</v>
      </c>
      <c r="K128" s="5">
        <v>0</v>
      </c>
      <c r="L128" s="5">
        <v>0</v>
      </c>
      <c r="M128" s="5">
        <v>0</v>
      </c>
      <c r="N128" s="5">
        <f t="shared" si="9"/>
        <v>9876.6</v>
      </c>
      <c r="O128" s="5">
        <f t="shared" si="7"/>
        <v>61098.075614499998</v>
      </c>
    </row>
    <row r="129" spans="1:15" x14ac:dyDescent="0.25">
      <c r="A129" s="40">
        <v>42571</v>
      </c>
      <c r="B129" s="15" t="s">
        <v>143</v>
      </c>
      <c r="C129" s="3" t="s">
        <v>173</v>
      </c>
      <c r="D129" s="4" t="s">
        <v>141</v>
      </c>
      <c r="E129" s="5">
        <v>70974.675614499996</v>
      </c>
      <c r="F129" s="5">
        <v>2157.63</v>
      </c>
      <c r="G129" s="5">
        <v>2036.97</v>
      </c>
      <c r="H129" s="5">
        <f t="shared" si="10"/>
        <v>66780.07561449999</v>
      </c>
      <c r="I129" s="5">
        <v>5682</v>
      </c>
      <c r="J129" s="5">
        <v>0</v>
      </c>
      <c r="K129" s="5">
        <v>0</v>
      </c>
      <c r="L129" s="5">
        <v>0</v>
      </c>
      <c r="M129" s="5">
        <v>0</v>
      </c>
      <c r="N129" s="5">
        <f t="shared" si="9"/>
        <v>9876.6</v>
      </c>
      <c r="O129" s="5">
        <f t="shared" si="7"/>
        <v>61098.075614499998</v>
      </c>
    </row>
    <row r="130" spans="1:15" x14ac:dyDescent="0.25">
      <c r="A130" s="40">
        <v>42571</v>
      </c>
      <c r="B130" s="15" t="s">
        <v>143</v>
      </c>
      <c r="C130" s="3" t="s">
        <v>174</v>
      </c>
      <c r="D130" s="4" t="s">
        <v>141</v>
      </c>
      <c r="E130" s="5">
        <v>70974.675614499996</v>
      </c>
      <c r="F130" s="5">
        <v>2157.63</v>
      </c>
      <c r="G130" s="5">
        <v>2036.97</v>
      </c>
      <c r="H130" s="5">
        <f t="shared" si="10"/>
        <v>66780.07561449999</v>
      </c>
      <c r="I130" s="5">
        <v>5682</v>
      </c>
      <c r="J130" s="5">
        <v>0</v>
      </c>
      <c r="K130" s="5">
        <v>0</v>
      </c>
      <c r="L130" s="5">
        <v>0</v>
      </c>
      <c r="M130" s="5">
        <v>0</v>
      </c>
      <c r="N130" s="5">
        <f t="shared" ref="N130:N161" si="11">SUM(F130+G130+I130+L130)</f>
        <v>9876.6</v>
      </c>
      <c r="O130" s="5">
        <f t="shared" ref="O130:O193" si="12">SUM(E130-N130)</f>
        <v>61098.075614499998</v>
      </c>
    </row>
    <row r="131" spans="1:15" x14ac:dyDescent="0.25">
      <c r="A131" s="40">
        <v>42571</v>
      </c>
      <c r="B131" s="15" t="s">
        <v>143</v>
      </c>
      <c r="C131" s="3" t="s">
        <v>175</v>
      </c>
      <c r="D131" s="4" t="s">
        <v>141</v>
      </c>
      <c r="E131" s="5">
        <v>70974.675614499996</v>
      </c>
      <c r="F131" s="5">
        <v>2157.63</v>
      </c>
      <c r="G131" s="5">
        <v>2036.97</v>
      </c>
      <c r="H131" s="5">
        <f t="shared" si="10"/>
        <v>66780.07561449999</v>
      </c>
      <c r="I131" s="5">
        <v>5682</v>
      </c>
      <c r="J131" s="5">
        <v>0</v>
      </c>
      <c r="K131" s="5">
        <v>0</v>
      </c>
      <c r="L131" s="5">
        <v>0</v>
      </c>
      <c r="M131" s="5">
        <v>0</v>
      </c>
      <c r="N131" s="5">
        <f t="shared" si="11"/>
        <v>9876.6</v>
      </c>
      <c r="O131" s="5">
        <f t="shared" si="12"/>
        <v>61098.075614499998</v>
      </c>
    </row>
    <row r="132" spans="1:15" x14ac:dyDescent="0.25">
      <c r="A132" s="40">
        <v>42571</v>
      </c>
      <c r="B132" s="15" t="s">
        <v>143</v>
      </c>
      <c r="C132" s="3" t="s">
        <v>176</v>
      </c>
      <c r="D132" s="4" t="s">
        <v>141</v>
      </c>
      <c r="E132" s="5">
        <v>70974.675614499996</v>
      </c>
      <c r="F132" s="5">
        <v>2157.63</v>
      </c>
      <c r="G132" s="5">
        <v>2036.97</v>
      </c>
      <c r="H132" s="5">
        <f t="shared" si="10"/>
        <v>66780.07561449999</v>
      </c>
      <c r="I132" s="5">
        <v>5682</v>
      </c>
      <c r="J132" s="5">
        <v>0</v>
      </c>
      <c r="K132" s="5">
        <v>0</v>
      </c>
      <c r="L132" s="5">
        <v>0</v>
      </c>
      <c r="M132" s="5">
        <v>0</v>
      </c>
      <c r="N132" s="5">
        <f t="shared" si="11"/>
        <v>9876.6</v>
      </c>
      <c r="O132" s="5">
        <f t="shared" si="12"/>
        <v>61098.075614499998</v>
      </c>
    </row>
    <row r="133" spans="1:15" x14ac:dyDescent="0.25">
      <c r="A133" s="40">
        <v>42571</v>
      </c>
      <c r="B133" s="15" t="s">
        <v>143</v>
      </c>
      <c r="C133" s="3" t="s">
        <v>177</v>
      </c>
      <c r="D133" s="4" t="s">
        <v>141</v>
      </c>
      <c r="E133" s="5">
        <v>70974.675614499996</v>
      </c>
      <c r="F133" s="5">
        <v>2157.63</v>
      </c>
      <c r="G133" s="5">
        <v>2036.97</v>
      </c>
      <c r="H133" s="5">
        <f t="shared" si="10"/>
        <v>66780.07561449999</v>
      </c>
      <c r="I133" s="5">
        <v>5682</v>
      </c>
      <c r="J133" s="5">
        <v>0</v>
      </c>
      <c r="K133" s="5">
        <v>0</v>
      </c>
      <c r="L133" s="5">
        <v>0</v>
      </c>
      <c r="M133" s="5">
        <v>0</v>
      </c>
      <c r="N133" s="5">
        <f t="shared" si="11"/>
        <v>9876.6</v>
      </c>
      <c r="O133" s="5">
        <f t="shared" si="12"/>
        <v>61098.075614499998</v>
      </c>
    </row>
    <row r="134" spans="1:15" x14ac:dyDescent="0.25">
      <c r="A134" s="40">
        <v>42571</v>
      </c>
      <c r="B134" s="15" t="s">
        <v>143</v>
      </c>
      <c r="C134" s="3" t="s">
        <v>178</v>
      </c>
      <c r="D134" s="4" t="s">
        <v>150</v>
      </c>
      <c r="E134" s="5">
        <v>70974.675614499996</v>
      </c>
      <c r="F134" s="5">
        <v>2157.63</v>
      </c>
      <c r="G134" s="5">
        <v>2036.97</v>
      </c>
      <c r="H134" s="5">
        <f t="shared" si="10"/>
        <v>66780.07561449999</v>
      </c>
      <c r="I134" s="5">
        <v>5682</v>
      </c>
      <c r="J134" s="5">
        <v>0</v>
      </c>
      <c r="K134" s="5">
        <v>0</v>
      </c>
      <c r="L134" s="5">
        <v>0</v>
      </c>
      <c r="M134" s="5">
        <v>0</v>
      </c>
      <c r="N134" s="5">
        <f t="shared" si="11"/>
        <v>9876.6</v>
      </c>
      <c r="O134" s="5">
        <f t="shared" si="12"/>
        <v>61098.075614499998</v>
      </c>
    </row>
    <row r="135" spans="1:15" x14ac:dyDescent="0.25">
      <c r="A135" s="40">
        <v>42571</v>
      </c>
      <c r="B135" s="15" t="s">
        <v>143</v>
      </c>
      <c r="C135" s="17" t="s">
        <v>179</v>
      </c>
      <c r="D135" s="4" t="s">
        <v>150</v>
      </c>
      <c r="E135" s="5">
        <v>43500.61</v>
      </c>
      <c r="F135" s="5">
        <v>1322.42</v>
      </c>
      <c r="G135" s="5">
        <v>1248.47</v>
      </c>
      <c r="H135" s="5">
        <f t="shared" si="10"/>
        <v>40929.72</v>
      </c>
      <c r="I135" s="5">
        <v>1023.45</v>
      </c>
      <c r="J135" s="5">
        <v>0</v>
      </c>
      <c r="K135" s="5">
        <v>0</v>
      </c>
      <c r="L135" s="5">
        <v>0</v>
      </c>
      <c r="M135" s="5">
        <v>0</v>
      </c>
      <c r="N135" s="5">
        <f t="shared" si="11"/>
        <v>3594.34</v>
      </c>
      <c r="O135" s="5">
        <f t="shared" si="12"/>
        <v>39906.270000000004</v>
      </c>
    </row>
    <row r="136" spans="1:15" x14ac:dyDescent="0.25">
      <c r="A136" s="40">
        <v>42571</v>
      </c>
      <c r="B136" s="15" t="s">
        <v>143</v>
      </c>
      <c r="C136" s="17" t="s">
        <v>180</v>
      </c>
      <c r="D136" s="4" t="s">
        <v>141</v>
      </c>
      <c r="E136" s="5">
        <v>70974.675614499996</v>
      </c>
      <c r="F136" s="5">
        <v>2157.63</v>
      </c>
      <c r="G136" s="5">
        <v>2036.97</v>
      </c>
      <c r="H136" s="5">
        <f t="shared" si="10"/>
        <v>66780.07561449999</v>
      </c>
      <c r="I136" s="5">
        <v>5682</v>
      </c>
      <c r="J136" s="5">
        <v>0</v>
      </c>
      <c r="K136" s="5">
        <v>0</v>
      </c>
      <c r="L136" s="5">
        <v>0</v>
      </c>
      <c r="M136" s="5">
        <v>0</v>
      </c>
      <c r="N136" s="5">
        <f t="shared" si="11"/>
        <v>9876.6</v>
      </c>
      <c r="O136" s="5">
        <f t="shared" si="12"/>
        <v>61098.075614499998</v>
      </c>
    </row>
    <row r="137" spans="1:15" x14ac:dyDescent="0.25">
      <c r="A137" s="40">
        <v>42571</v>
      </c>
      <c r="B137" s="15" t="s">
        <v>143</v>
      </c>
      <c r="C137" s="17" t="s">
        <v>181</v>
      </c>
      <c r="D137" s="4" t="s">
        <v>141</v>
      </c>
      <c r="E137" s="5">
        <v>70974.675614499996</v>
      </c>
      <c r="F137" s="5">
        <v>2157.63</v>
      </c>
      <c r="G137" s="5">
        <v>2036.97</v>
      </c>
      <c r="H137" s="5">
        <f t="shared" si="10"/>
        <v>66780.07561449999</v>
      </c>
      <c r="I137" s="5">
        <v>5682</v>
      </c>
      <c r="J137" s="5">
        <v>0</v>
      </c>
      <c r="K137" s="5">
        <v>0</v>
      </c>
      <c r="L137" s="5">
        <v>0</v>
      </c>
      <c r="M137" s="5">
        <v>0</v>
      </c>
      <c r="N137" s="5">
        <f t="shared" si="11"/>
        <v>9876.6</v>
      </c>
      <c r="O137" s="5">
        <f t="shared" si="12"/>
        <v>61098.075614499998</v>
      </c>
    </row>
    <row r="138" spans="1:15" x14ac:dyDescent="0.25">
      <c r="A138" s="40">
        <v>42571</v>
      </c>
      <c r="B138" s="15" t="s">
        <v>143</v>
      </c>
      <c r="C138" s="17" t="s">
        <v>182</v>
      </c>
      <c r="D138" s="4" t="s">
        <v>141</v>
      </c>
      <c r="E138" s="5">
        <v>70974.675614499996</v>
      </c>
      <c r="F138" s="5">
        <v>2157.63</v>
      </c>
      <c r="G138" s="5">
        <v>2036.97</v>
      </c>
      <c r="H138" s="5">
        <f t="shared" si="10"/>
        <v>66780.07561449999</v>
      </c>
      <c r="I138" s="5">
        <v>5682</v>
      </c>
      <c r="J138" s="5">
        <v>0</v>
      </c>
      <c r="K138" s="5">
        <v>0</v>
      </c>
      <c r="L138" s="5">
        <v>0</v>
      </c>
      <c r="M138" s="5">
        <v>0</v>
      </c>
      <c r="N138" s="5">
        <f t="shared" si="11"/>
        <v>9876.6</v>
      </c>
      <c r="O138" s="5">
        <f t="shared" si="12"/>
        <v>61098.075614499998</v>
      </c>
    </row>
    <row r="139" spans="1:15" x14ac:dyDescent="0.25">
      <c r="A139" s="40">
        <v>42571</v>
      </c>
      <c r="B139" s="15" t="s">
        <v>143</v>
      </c>
      <c r="C139" s="17" t="s">
        <v>183</v>
      </c>
      <c r="D139" s="4" t="s">
        <v>141</v>
      </c>
      <c r="E139" s="5">
        <v>70974.675614499996</v>
      </c>
      <c r="F139" s="5">
        <v>2157.63</v>
      </c>
      <c r="G139" s="5">
        <v>2036.97</v>
      </c>
      <c r="H139" s="5">
        <f t="shared" si="10"/>
        <v>66780.07561449999</v>
      </c>
      <c r="I139" s="5">
        <v>5682</v>
      </c>
      <c r="J139" s="5">
        <v>0</v>
      </c>
      <c r="K139" s="5">
        <v>0</v>
      </c>
      <c r="L139" s="5">
        <v>0</v>
      </c>
      <c r="M139" s="5">
        <v>0</v>
      </c>
      <c r="N139" s="5">
        <f t="shared" si="11"/>
        <v>9876.6</v>
      </c>
      <c r="O139" s="5">
        <f t="shared" si="12"/>
        <v>61098.075614499998</v>
      </c>
    </row>
    <row r="140" spans="1:15" x14ac:dyDescent="0.25">
      <c r="A140" s="40">
        <v>42571</v>
      </c>
      <c r="B140" s="15" t="s">
        <v>143</v>
      </c>
      <c r="C140" s="17" t="s">
        <v>184</v>
      </c>
      <c r="D140" s="4" t="s">
        <v>141</v>
      </c>
      <c r="E140" s="5">
        <v>70974.675614499996</v>
      </c>
      <c r="F140" s="5">
        <v>2157.63</v>
      </c>
      <c r="G140" s="5">
        <v>2036.97</v>
      </c>
      <c r="H140" s="5">
        <f t="shared" si="10"/>
        <v>66780.07561449999</v>
      </c>
      <c r="I140" s="5">
        <v>5682</v>
      </c>
      <c r="J140" s="5">
        <v>0</v>
      </c>
      <c r="K140" s="5">
        <v>0</v>
      </c>
      <c r="L140" s="5">
        <v>0</v>
      </c>
      <c r="M140" s="5">
        <v>0</v>
      </c>
      <c r="N140" s="5">
        <f t="shared" si="11"/>
        <v>9876.6</v>
      </c>
      <c r="O140" s="5">
        <f t="shared" si="12"/>
        <v>61098.075614499998</v>
      </c>
    </row>
    <row r="141" spans="1:15" x14ac:dyDescent="0.25">
      <c r="A141" s="40">
        <v>42571</v>
      </c>
      <c r="B141" s="15" t="s">
        <v>143</v>
      </c>
      <c r="C141" s="21" t="s">
        <v>185</v>
      </c>
      <c r="D141" s="4" t="s">
        <v>141</v>
      </c>
      <c r="E141" s="5">
        <v>70974.675614499996</v>
      </c>
      <c r="F141" s="5">
        <v>2157.63</v>
      </c>
      <c r="G141" s="5">
        <v>2036.97</v>
      </c>
      <c r="H141" s="5">
        <f t="shared" si="10"/>
        <v>66780.07561449999</v>
      </c>
      <c r="I141" s="5">
        <v>5682</v>
      </c>
      <c r="J141" s="5">
        <v>0</v>
      </c>
      <c r="K141" s="5">
        <v>0</v>
      </c>
      <c r="L141" s="5">
        <v>0</v>
      </c>
      <c r="M141" s="5">
        <v>0</v>
      </c>
      <c r="N141" s="5">
        <f t="shared" si="11"/>
        <v>9876.6</v>
      </c>
      <c r="O141" s="5">
        <f t="shared" si="12"/>
        <v>61098.075614499998</v>
      </c>
    </row>
    <row r="142" spans="1:15" x14ac:dyDescent="0.25">
      <c r="A142" s="40">
        <v>42571</v>
      </c>
      <c r="B142" s="15" t="s">
        <v>143</v>
      </c>
      <c r="C142" s="21" t="s">
        <v>186</v>
      </c>
      <c r="D142" s="4" t="s">
        <v>150</v>
      </c>
      <c r="E142" s="5">
        <v>70974.675614499996</v>
      </c>
      <c r="F142" s="5">
        <v>2157.63</v>
      </c>
      <c r="G142" s="5">
        <v>2036.97</v>
      </c>
      <c r="H142" s="5">
        <f t="shared" si="10"/>
        <v>66780.07561449999</v>
      </c>
      <c r="I142" s="5">
        <v>5682</v>
      </c>
      <c r="J142" s="5">
        <v>0</v>
      </c>
      <c r="K142" s="5">
        <v>0</v>
      </c>
      <c r="L142" s="5">
        <v>0</v>
      </c>
      <c r="M142" s="5">
        <v>0</v>
      </c>
      <c r="N142" s="5">
        <f t="shared" si="11"/>
        <v>9876.6</v>
      </c>
      <c r="O142" s="5">
        <f t="shared" si="12"/>
        <v>61098.075614499998</v>
      </c>
    </row>
    <row r="143" spans="1:15" x14ac:dyDescent="0.25">
      <c r="A143" s="40">
        <v>42571</v>
      </c>
      <c r="B143" s="15" t="s">
        <v>143</v>
      </c>
      <c r="C143" s="21" t="s">
        <v>187</v>
      </c>
      <c r="D143" s="4" t="s">
        <v>150</v>
      </c>
      <c r="E143" s="5">
        <v>70974.675614499996</v>
      </c>
      <c r="F143" s="5">
        <v>2157.63</v>
      </c>
      <c r="G143" s="5">
        <v>2036.97</v>
      </c>
      <c r="H143" s="5">
        <f t="shared" si="10"/>
        <v>66780.07561449999</v>
      </c>
      <c r="I143" s="5">
        <v>5682</v>
      </c>
      <c r="J143" s="5">
        <v>0</v>
      </c>
      <c r="K143" s="5">
        <v>0</v>
      </c>
      <c r="L143" s="5">
        <v>0</v>
      </c>
      <c r="M143" s="5">
        <v>0</v>
      </c>
      <c r="N143" s="5">
        <f t="shared" si="11"/>
        <v>9876.6</v>
      </c>
      <c r="O143" s="5">
        <f t="shared" si="12"/>
        <v>61098.075614499998</v>
      </c>
    </row>
    <row r="144" spans="1:15" x14ac:dyDescent="0.25">
      <c r="A144" s="40">
        <v>42571</v>
      </c>
      <c r="B144" s="15" t="s">
        <v>143</v>
      </c>
      <c r="C144" s="21" t="s">
        <v>188</v>
      </c>
      <c r="D144" s="4" t="s">
        <v>141</v>
      </c>
      <c r="E144" s="5">
        <v>70974.675614499996</v>
      </c>
      <c r="F144" s="5">
        <v>2157.63</v>
      </c>
      <c r="G144" s="5">
        <v>2036.97</v>
      </c>
      <c r="H144" s="5">
        <f t="shared" si="10"/>
        <v>66780.07561449999</v>
      </c>
      <c r="I144" s="5">
        <v>5682</v>
      </c>
      <c r="J144" s="5">
        <v>0</v>
      </c>
      <c r="K144" s="5">
        <v>0</v>
      </c>
      <c r="L144" s="5">
        <v>0</v>
      </c>
      <c r="M144" s="5">
        <v>0</v>
      </c>
      <c r="N144" s="5">
        <f t="shared" si="11"/>
        <v>9876.6</v>
      </c>
      <c r="O144" s="5">
        <f t="shared" si="12"/>
        <v>61098.075614499998</v>
      </c>
    </row>
    <row r="145" spans="1:15" x14ac:dyDescent="0.25">
      <c r="A145" s="40">
        <v>42571</v>
      </c>
      <c r="B145" s="15" t="s">
        <v>143</v>
      </c>
      <c r="C145" s="21" t="s">
        <v>189</v>
      </c>
      <c r="D145" s="4" t="s">
        <v>141</v>
      </c>
      <c r="E145" s="5">
        <v>70974.675614499996</v>
      </c>
      <c r="F145" s="5">
        <v>2157.63</v>
      </c>
      <c r="G145" s="5">
        <v>2036.97</v>
      </c>
      <c r="H145" s="5">
        <f t="shared" si="10"/>
        <v>66780.07561449999</v>
      </c>
      <c r="I145" s="5">
        <v>5682</v>
      </c>
      <c r="J145" s="5">
        <v>0</v>
      </c>
      <c r="K145" s="5">
        <v>0</v>
      </c>
      <c r="L145" s="5">
        <v>0</v>
      </c>
      <c r="M145" s="5">
        <v>0</v>
      </c>
      <c r="N145" s="5">
        <f t="shared" si="11"/>
        <v>9876.6</v>
      </c>
      <c r="O145" s="5">
        <f t="shared" si="12"/>
        <v>61098.075614499998</v>
      </c>
    </row>
    <row r="146" spans="1:15" x14ac:dyDescent="0.25">
      <c r="A146" s="40">
        <v>42571</v>
      </c>
      <c r="B146" s="15" t="s">
        <v>143</v>
      </c>
      <c r="C146" s="9" t="s">
        <v>190</v>
      </c>
      <c r="D146" s="4" t="s">
        <v>150</v>
      </c>
      <c r="E146" s="5">
        <v>70974.675614499996</v>
      </c>
      <c r="F146" s="5">
        <v>2157.63</v>
      </c>
      <c r="G146" s="5">
        <v>2036.97</v>
      </c>
      <c r="H146" s="5">
        <f t="shared" si="10"/>
        <v>66780.07561449999</v>
      </c>
      <c r="I146" s="5">
        <v>5682</v>
      </c>
      <c r="J146" s="5">
        <v>0</v>
      </c>
      <c r="K146" s="5">
        <v>0</v>
      </c>
      <c r="L146" s="5">
        <v>0</v>
      </c>
      <c r="M146" s="5">
        <v>0</v>
      </c>
      <c r="N146" s="5">
        <f t="shared" si="11"/>
        <v>9876.6</v>
      </c>
      <c r="O146" s="5">
        <f t="shared" si="12"/>
        <v>61098.075614499998</v>
      </c>
    </row>
    <row r="147" spans="1:15" x14ac:dyDescent="0.25">
      <c r="A147" s="40">
        <v>42571</v>
      </c>
      <c r="B147" s="15" t="s">
        <v>143</v>
      </c>
      <c r="C147" s="21" t="s">
        <v>191</v>
      </c>
      <c r="D147" s="4" t="s">
        <v>150</v>
      </c>
      <c r="E147" s="5">
        <v>70974.675614499996</v>
      </c>
      <c r="F147" s="5">
        <v>2157.63</v>
      </c>
      <c r="G147" s="5">
        <v>2036.97</v>
      </c>
      <c r="H147" s="5">
        <f t="shared" si="10"/>
        <v>66780.07561449999</v>
      </c>
      <c r="I147" s="5">
        <v>5682</v>
      </c>
      <c r="J147" s="5">
        <v>0</v>
      </c>
      <c r="K147" s="5">
        <v>0</v>
      </c>
      <c r="L147" s="5">
        <v>0</v>
      </c>
      <c r="M147" s="5">
        <v>0</v>
      </c>
      <c r="N147" s="5">
        <f t="shared" si="11"/>
        <v>9876.6</v>
      </c>
      <c r="O147" s="5">
        <f t="shared" si="12"/>
        <v>61098.075614499998</v>
      </c>
    </row>
    <row r="148" spans="1:15" x14ac:dyDescent="0.25">
      <c r="A148" s="40">
        <v>42571</v>
      </c>
      <c r="B148" s="15" t="s">
        <v>143</v>
      </c>
      <c r="C148" s="21" t="s">
        <v>192</v>
      </c>
      <c r="D148" s="4" t="s">
        <v>141</v>
      </c>
      <c r="E148" s="5">
        <v>70974.675614499996</v>
      </c>
      <c r="F148" s="5">
        <v>2157.63</v>
      </c>
      <c r="G148" s="5">
        <v>2036.97</v>
      </c>
      <c r="H148" s="5">
        <f t="shared" si="10"/>
        <v>66780.07561449999</v>
      </c>
      <c r="I148" s="5">
        <v>5682</v>
      </c>
      <c r="J148" s="5">
        <v>0</v>
      </c>
      <c r="K148" s="5">
        <v>0</v>
      </c>
      <c r="L148" s="5">
        <v>0</v>
      </c>
      <c r="M148" s="5">
        <v>0</v>
      </c>
      <c r="N148" s="5">
        <f t="shared" si="11"/>
        <v>9876.6</v>
      </c>
      <c r="O148" s="5">
        <f t="shared" si="12"/>
        <v>61098.075614499998</v>
      </c>
    </row>
    <row r="149" spans="1:15" x14ac:dyDescent="0.25">
      <c r="A149" s="40">
        <v>42571</v>
      </c>
      <c r="B149" s="15" t="s">
        <v>143</v>
      </c>
      <c r="C149" s="21" t="s">
        <v>193</v>
      </c>
      <c r="D149" s="4" t="s">
        <v>141</v>
      </c>
      <c r="E149" s="5">
        <v>70974.675614499996</v>
      </c>
      <c r="F149" s="5">
        <v>2157.63</v>
      </c>
      <c r="G149" s="5">
        <v>2036.97</v>
      </c>
      <c r="H149" s="5">
        <f t="shared" si="10"/>
        <v>66780.07561449999</v>
      </c>
      <c r="I149" s="5">
        <v>5682</v>
      </c>
      <c r="J149" s="5">
        <v>0</v>
      </c>
      <c r="K149" s="5">
        <v>0</v>
      </c>
      <c r="L149" s="5">
        <v>0</v>
      </c>
      <c r="M149" s="5">
        <v>0</v>
      </c>
      <c r="N149" s="5">
        <f t="shared" si="11"/>
        <v>9876.6</v>
      </c>
      <c r="O149" s="5">
        <f t="shared" si="12"/>
        <v>61098.075614499998</v>
      </c>
    </row>
    <row r="150" spans="1:15" x14ac:dyDescent="0.25">
      <c r="A150" s="40">
        <v>42571</v>
      </c>
      <c r="B150" s="15" t="s">
        <v>143</v>
      </c>
      <c r="C150" s="21" t="s">
        <v>194</v>
      </c>
      <c r="D150" s="4" t="s">
        <v>141</v>
      </c>
      <c r="E150" s="5">
        <v>70974.675614499996</v>
      </c>
      <c r="F150" s="5">
        <v>2157.63</v>
      </c>
      <c r="G150" s="5">
        <v>2036.97</v>
      </c>
      <c r="H150" s="5">
        <f t="shared" si="10"/>
        <v>66780.07561449999</v>
      </c>
      <c r="I150" s="5">
        <v>5682</v>
      </c>
      <c r="J150" s="5">
        <v>0</v>
      </c>
      <c r="K150" s="5">
        <v>0</v>
      </c>
      <c r="L150" s="5">
        <v>0</v>
      </c>
      <c r="M150" s="5">
        <v>0</v>
      </c>
      <c r="N150" s="5">
        <f t="shared" si="11"/>
        <v>9876.6</v>
      </c>
      <c r="O150" s="5">
        <f t="shared" si="12"/>
        <v>61098.075614499998</v>
      </c>
    </row>
    <row r="151" spans="1:15" x14ac:dyDescent="0.25">
      <c r="A151" s="40">
        <v>42571</v>
      </c>
      <c r="B151" s="15" t="s">
        <v>143</v>
      </c>
      <c r="C151" s="21" t="s">
        <v>195</v>
      </c>
      <c r="D151" s="4" t="s">
        <v>141</v>
      </c>
      <c r="E151" s="5">
        <v>70974.675614499996</v>
      </c>
      <c r="F151" s="5">
        <v>2157.63</v>
      </c>
      <c r="G151" s="5">
        <v>2036.97</v>
      </c>
      <c r="H151" s="5">
        <f t="shared" si="10"/>
        <v>66780.07561449999</v>
      </c>
      <c r="I151" s="5">
        <v>5682</v>
      </c>
      <c r="J151" s="5">
        <v>0</v>
      </c>
      <c r="K151" s="5">
        <v>0</v>
      </c>
      <c r="L151" s="5">
        <v>0</v>
      </c>
      <c r="M151" s="5">
        <v>0</v>
      </c>
      <c r="N151" s="5">
        <f t="shared" si="11"/>
        <v>9876.6</v>
      </c>
      <c r="O151" s="5">
        <f t="shared" si="12"/>
        <v>61098.075614499998</v>
      </c>
    </row>
    <row r="152" spans="1:15" x14ac:dyDescent="0.25">
      <c r="A152" s="40">
        <v>42571</v>
      </c>
      <c r="B152" s="15" t="s">
        <v>143</v>
      </c>
      <c r="C152" s="21" t="s">
        <v>196</v>
      </c>
      <c r="D152" s="4" t="s">
        <v>150</v>
      </c>
      <c r="E152" s="5">
        <v>70974.675614499996</v>
      </c>
      <c r="F152" s="5">
        <v>2157.63</v>
      </c>
      <c r="G152" s="5">
        <v>2036.97</v>
      </c>
      <c r="H152" s="5">
        <f t="shared" si="10"/>
        <v>66780.07561449999</v>
      </c>
      <c r="I152" s="5">
        <v>5682</v>
      </c>
      <c r="J152" s="5">
        <v>0</v>
      </c>
      <c r="K152" s="5">
        <v>0</v>
      </c>
      <c r="L152" s="5">
        <v>0</v>
      </c>
      <c r="M152" s="5">
        <v>0</v>
      </c>
      <c r="N152" s="5">
        <f t="shared" si="11"/>
        <v>9876.6</v>
      </c>
      <c r="O152" s="5">
        <f t="shared" si="12"/>
        <v>61098.075614499998</v>
      </c>
    </row>
    <row r="153" spans="1:15" x14ac:dyDescent="0.25">
      <c r="A153" s="40">
        <v>42571</v>
      </c>
      <c r="B153" s="15" t="s">
        <v>143</v>
      </c>
      <c r="C153" s="21" t="s">
        <v>197</v>
      </c>
      <c r="D153" s="4" t="s">
        <v>150</v>
      </c>
      <c r="E153" s="5">
        <v>70974.675614499996</v>
      </c>
      <c r="F153" s="5">
        <v>2157.63</v>
      </c>
      <c r="G153" s="5">
        <v>2036.97</v>
      </c>
      <c r="H153" s="5">
        <f t="shared" si="10"/>
        <v>66780.07561449999</v>
      </c>
      <c r="I153" s="5">
        <v>5682</v>
      </c>
      <c r="J153" s="5">
        <v>0</v>
      </c>
      <c r="K153" s="5">
        <v>0</v>
      </c>
      <c r="L153" s="5">
        <v>0</v>
      </c>
      <c r="M153" s="5">
        <v>0</v>
      </c>
      <c r="N153" s="5">
        <f t="shared" si="11"/>
        <v>9876.6</v>
      </c>
      <c r="O153" s="5">
        <f t="shared" si="12"/>
        <v>61098.075614499998</v>
      </c>
    </row>
    <row r="154" spans="1:15" x14ac:dyDescent="0.25">
      <c r="A154" s="40">
        <v>42571</v>
      </c>
      <c r="B154" s="15" t="s">
        <v>143</v>
      </c>
      <c r="C154" s="21" t="s">
        <v>198</v>
      </c>
      <c r="D154" s="4" t="s">
        <v>150</v>
      </c>
      <c r="E154" s="20">
        <v>70974.679999999993</v>
      </c>
      <c r="F154" s="5">
        <v>2157.63</v>
      </c>
      <c r="G154" s="5">
        <v>2036.97</v>
      </c>
      <c r="H154" s="5">
        <f t="shared" si="10"/>
        <v>66780.079999999987</v>
      </c>
      <c r="I154" s="5">
        <v>5682</v>
      </c>
      <c r="J154" s="5">
        <v>0</v>
      </c>
      <c r="K154" s="5">
        <v>0</v>
      </c>
      <c r="L154" s="5">
        <v>0</v>
      </c>
      <c r="M154" s="5">
        <v>0</v>
      </c>
      <c r="N154" s="5">
        <f t="shared" si="11"/>
        <v>9876.6</v>
      </c>
      <c r="O154" s="5">
        <f t="shared" si="12"/>
        <v>61098.079999999994</v>
      </c>
    </row>
    <row r="155" spans="1:15" x14ac:dyDescent="0.25">
      <c r="A155" s="40">
        <v>42571</v>
      </c>
      <c r="B155" s="15" t="s">
        <v>143</v>
      </c>
      <c r="C155" s="17" t="s">
        <v>199</v>
      </c>
      <c r="D155" s="4" t="s">
        <v>150</v>
      </c>
      <c r="E155" s="20">
        <v>70974.679999999993</v>
      </c>
      <c r="F155" s="5">
        <v>2157.63</v>
      </c>
      <c r="G155" s="5">
        <v>2036.97</v>
      </c>
      <c r="H155" s="5">
        <f t="shared" si="10"/>
        <v>66780.079999999987</v>
      </c>
      <c r="I155" s="5">
        <v>5682</v>
      </c>
      <c r="J155" s="5">
        <v>0</v>
      </c>
      <c r="K155" s="5">
        <v>0</v>
      </c>
      <c r="L155" s="5">
        <v>0</v>
      </c>
      <c r="M155" s="5">
        <v>0</v>
      </c>
      <c r="N155" s="5">
        <f t="shared" si="11"/>
        <v>9876.6</v>
      </c>
      <c r="O155" s="5">
        <f t="shared" si="12"/>
        <v>61098.079999999994</v>
      </c>
    </row>
    <row r="156" spans="1:15" x14ac:dyDescent="0.25">
      <c r="A156" s="40">
        <v>42571</v>
      </c>
      <c r="B156" s="15" t="s">
        <v>143</v>
      </c>
      <c r="C156" s="17" t="s">
        <v>200</v>
      </c>
      <c r="D156" s="4" t="s">
        <v>150</v>
      </c>
      <c r="E156" s="20">
        <v>70974.679999999993</v>
      </c>
      <c r="F156" s="5">
        <v>2157.63</v>
      </c>
      <c r="G156" s="5">
        <v>2036.97</v>
      </c>
      <c r="H156" s="5">
        <f t="shared" si="10"/>
        <v>66780.079999999987</v>
      </c>
      <c r="I156" s="5">
        <v>5682</v>
      </c>
      <c r="J156" s="5">
        <v>0</v>
      </c>
      <c r="K156" s="5">
        <v>0</v>
      </c>
      <c r="L156" s="5">
        <v>0</v>
      </c>
      <c r="M156" s="5">
        <v>0</v>
      </c>
      <c r="N156" s="5">
        <f t="shared" si="11"/>
        <v>9876.6</v>
      </c>
      <c r="O156" s="5">
        <f t="shared" si="12"/>
        <v>61098.079999999994</v>
      </c>
    </row>
    <row r="157" spans="1:15" x14ac:dyDescent="0.25">
      <c r="A157" s="40">
        <v>42571</v>
      </c>
      <c r="B157" s="15" t="s">
        <v>143</v>
      </c>
      <c r="C157" s="3" t="s">
        <v>201</v>
      </c>
      <c r="D157" s="4" t="s">
        <v>100</v>
      </c>
      <c r="E157" s="5">
        <v>38713.47</v>
      </c>
      <c r="F157" s="5">
        <v>1176.8900000000001</v>
      </c>
      <c r="G157" s="5">
        <v>1111.08</v>
      </c>
      <c r="H157" s="5">
        <f t="shared" si="10"/>
        <v>36425.5</v>
      </c>
      <c r="I157" s="5">
        <v>347.81</v>
      </c>
      <c r="J157" s="5">
        <v>0</v>
      </c>
      <c r="K157" s="5">
        <v>0</v>
      </c>
      <c r="L157" s="5">
        <v>0</v>
      </c>
      <c r="M157" s="5">
        <v>0</v>
      </c>
      <c r="N157" s="5">
        <f t="shared" si="11"/>
        <v>2635.78</v>
      </c>
      <c r="O157" s="5">
        <f t="shared" si="12"/>
        <v>36077.69</v>
      </c>
    </row>
    <row r="158" spans="1:15" x14ac:dyDescent="0.25">
      <c r="A158" s="40">
        <v>42571</v>
      </c>
      <c r="B158" s="15" t="s">
        <v>143</v>
      </c>
      <c r="C158" s="17" t="s">
        <v>202</v>
      </c>
      <c r="D158" s="4" t="s">
        <v>100</v>
      </c>
      <c r="E158" s="5">
        <v>38713.47</v>
      </c>
      <c r="F158" s="5">
        <v>1176.8900000000001</v>
      </c>
      <c r="G158" s="5">
        <v>1111.08</v>
      </c>
      <c r="H158" s="5">
        <f t="shared" si="10"/>
        <v>36425.5</v>
      </c>
      <c r="I158" s="5">
        <v>347.81</v>
      </c>
      <c r="J158" s="5">
        <v>0</v>
      </c>
      <c r="K158" s="5">
        <v>0</v>
      </c>
      <c r="L158" s="5">
        <v>0</v>
      </c>
      <c r="M158" s="5">
        <v>0</v>
      </c>
      <c r="N158" s="5">
        <f t="shared" si="11"/>
        <v>2635.78</v>
      </c>
      <c r="O158" s="5">
        <f t="shared" si="12"/>
        <v>36077.69</v>
      </c>
    </row>
    <row r="159" spans="1:15" x14ac:dyDescent="0.25">
      <c r="A159" s="40">
        <v>42571</v>
      </c>
      <c r="B159" s="15" t="s">
        <v>143</v>
      </c>
      <c r="C159" s="3" t="s">
        <v>203</v>
      </c>
      <c r="D159" s="4" t="s">
        <v>204</v>
      </c>
      <c r="E159" s="5">
        <v>38713.465845600003</v>
      </c>
      <c r="F159" s="5">
        <v>1176.8900000000001</v>
      </c>
      <c r="G159" s="5">
        <v>1111.08</v>
      </c>
      <c r="H159" s="5">
        <f t="shared" si="10"/>
        <v>36425.495845600002</v>
      </c>
      <c r="I159" s="5">
        <v>347.81</v>
      </c>
      <c r="J159" s="5">
        <v>0</v>
      </c>
      <c r="K159" s="5">
        <v>0</v>
      </c>
      <c r="L159" s="5">
        <v>0</v>
      </c>
      <c r="M159" s="5">
        <v>0</v>
      </c>
      <c r="N159" s="5">
        <f t="shared" si="11"/>
        <v>2635.78</v>
      </c>
      <c r="O159" s="5">
        <f t="shared" si="12"/>
        <v>36077.685845600005</v>
      </c>
    </row>
    <row r="160" spans="1:15" x14ac:dyDescent="0.25">
      <c r="A160" s="40">
        <v>42571</v>
      </c>
      <c r="B160" s="15" t="s">
        <v>143</v>
      </c>
      <c r="C160" s="3" t="s">
        <v>205</v>
      </c>
      <c r="D160" s="4" t="s">
        <v>206</v>
      </c>
      <c r="E160" s="5">
        <v>38713.465845600003</v>
      </c>
      <c r="F160" s="5">
        <v>1176.8900000000001</v>
      </c>
      <c r="G160" s="5">
        <v>1111.08</v>
      </c>
      <c r="H160" s="5">
        <f t="shared" si="10"/>
        <v>36425.495845600002</v>
      </c>
      <c r="I160" s="5">
        <v>347.81</v>
      </c>
      <c r="J160" s="5">
        <v>0</v>
      </c>
      <c r="K160" s="5">
        <v>0</v>
      </c>
      <c r="L160" s="5">
        <v>0</v>
      </c>
      <c r="M160" s="5">
        <v>0</v>
      </c>
      <c r="N160" s="5">
        <f t="shared" si="11"/>
        <v>2635.78</v>
      </c>
      <c r="O160" s="5">
        <f t="shared" si="12"/>
        <v>36077.685845600005</v>
      </c>
    </row>
    <row r="161" spans="1:15" x14ac:dyDescent="0.25">
      <c r="A161" s="40">
        <v>42571</v>
      </c>
      <c r="B161" s="15" t="s">
        <v>143</v>
      </c>
      <c r="C161" s="25" t="s">
        <v>207</v>
      </c>
      <c r="D161" s="4" t="s">
        <v>204</v>
      </c>
      <c r="E161" s="5">
        <v>38713.465845600003</v>
      </c>
      <c r="F161" s="5">
        <v>1176.8900000000001</v>
      </c>
      <c r="G161" s="5">
        <v>1111.08</v>
      </c>
      <c r="H161" s="5">
        <f t="shared" si="10"/>
        <v>36425.495845600002</v>
      </c>
      <c r="I161" s="5">
        <v>347.81</v>
      </c>
      <c r="J161" s="5">
        <v>0</v>
      </c>
      <c r="K161" s="5">
        <v>0</v>
      </c>
      <c r="L161" s="5">
        <v>0</v>
      </c>
      <c r="M161" s="5">
        <v>0</v>
      </c>
      <c r="N161" s="5">
        <f t="shared" si="11"/>
        <v>2635.78</v>
      </c>
      <c r="O161" s="5">
        <f t="shared" si="12"/>
        <v>36077.685845600005</v>
      </c>
    </row>
    <row r="162" spans="1:15" x14ac:dyDescent="0.25">
      <c r="A162" s="40">
        <v>42571</v>
      </c>
      <c r="B162" s="15" t="s">
        <v>143</v>
      </c>
      <c r="C162" s="3" t="s">
        <v>208</v>
      </c>
      <c r="D162" s="4" t="s">
        <v>204</v>
      </c>
      <c r="E162" s="5">
        <v>38713.465845600003</v>
      </c>
      <c r="F162" s="5">
        <v>1176.8900000000001</v>
      </c>
      <c r="G162" s="5">
        <v>1111.08</v>
      </c>
      <c r="H162" s="5">
        <f t="shared" si="10"/>
        <v>36425.495845600002</v>
      </c>
      <c r="I162" s="5">
        <v>347.81</v>
      </c>
      <c r="J162" s="5">
        <v>0</v>
      </c>
      <c r="K162" s="5">
        <v>0</v>
      </c>
      <c r="L162" s="5">
        <v>0</v>
      </c>
      <c r="M162" s="5">
        <v>0</v>
      </c>
      <c r="N162" s="5">
        <f t="shared" ref="N162:N193" si="13">SUM(F162+G162+I162+L162)</f>
        <v>2635.78</v>
      </c>
      <c r="O162" s="5">
        <f t="shared" si="12"/>
        <v>36077.685845600005</v>
      </c>
    </row>
    <row r="163" spans="1:15" x14ac:dyDescent="0.25">
      <c r="A163" s="40">
        <v>42571</v>
      </c>
      <c r="B163" s="15" t="s">
        <v>143</v>
      </c>
      <c r="C163" s="3" t="s">
        <v>209</v>
      </c>
      <c r="D163" s="4" t="s">
        <v>106</v>
      </c>
      <c r="E163" s="5">
        <v>38713.465845600003</v>
      </c>
      <c r="F163" s="5">
        <v>1176.8900000000001</v>
      </c>
      <c r="G163" s="5">
        <v>1111.08</v>
      </c>
      <c r="H163" s="5">
        <f t="shared" si="10"/>
        <v>36425.495845600002</v>
      </c>
      <c r="I163" s="5">
        <v>347.81</v>
      </c>
      <c r="J163" s="5">
        <v>0</v>
      </c>
      <c r="K163" s="5">
        <v>0</v>
      </c>
      <c r="L163" s="5">
        <v>0</v>
      </c>
      <c r="M163" s="5">
        <v>0</v>
      </c>
      <c r="N163" s="5">
        <f t="shared" si="13"/>
        <v>2635.78</v>
      </c>
      <c r="O163" s="5">
        <f t="shared" si="12"/>
        <v>36077.685845600005</v>
      </c>
    </row>
    <row r="164" spans="1:15" x14ac:dyDescent="0.25">
      <c r="A164" s="40">
        <v>42571</v>
      </c>
      <c r="B164" s="15" t="s">
        <v>143</v>
      </c>
      <c r="C164" s="3" t="s">
        <v>210</v>
      </c>
      <c r="D164" s="4" t="s">
        <v>106</v>
      </c>
      <c r="E164" s="5">
        <v>38713.465845600003</v>
      </c>
      <c r="F164" s="5">
        <v>1176.8900000000001</v>
      </c>
      <c r="G164" s="5">
        <v>1111.08</v>
      </c>
      <c r="H164" s="5">
        <f t="shared" si="10"/>
        <v>36425.495845600002</v>
      </c>
      <c r="I164" s="5">
        <v>347.81</v>
      </c>
      <c r="J164" s="5">
        <v>0</v>
      </c>
      <c r="K164" s="5">
        <v>0</v>
      </c>
      <c r="L164" s="5">
        <v>0</v>
      </c>
      <c r="M164" s="5">
        <v>0</v>
      </c>
      <c r="N164" s="5">
        <f t="shared" si="13"/>
        <v>2635.78</v>
      </c>
      <c r="O164" s="5">
        <f t="shared" si="12"/>
        <v>36077.685845600005</v>
      </c>
    </row>
    <row r="165" spans="1:15" x14ac:dyDescent="0.25">
      <c r="A165" s="40">
        <v>42571</v>
      </c>
      <c r="B165" s="15" t="s">
        <v>143</v>
      </c>
      <c r="C165" s="3" t="s">
        <v>211</v>
      </c>
      <c r="D165" s="4" t="s">
        <v>106</v>
      </c>
      <c r="E165" s="5">
        <v>38713.465845600003</v>
      </c>
      <c r="F165" s="5">
        <v>1176.8900000000001</v>
      </c>
      <c r="G165" s="5">
        <v>1111.08</v>
      </c>
      <c r="H165" s="5">
        <f t="shared" si="10"/>
        <v>36425.495845600002</v>
      </c>
      <c r="I165" s="5">
        <v>347.81</v>
      </c>
      <c r="J165" s="5">
        <v>0</v>
      </c>
      <c r="K165" s="5">
        <v>0</v>
      </c>
      <c r="L165" s="5">
        <v>0</v>
      </c>
      <c r="M165" s="5">
        <v>0</v>
      </c>
      <c r="N165" s="5">
        <f t="shared" si="13"/>
        <v>2635.78</v>
      </c>
      <c r="O165" s="5">
        <f t="shared" si="12"/>
        <v>36077.685845600005</v>
      </c>
    </row>
    <row r="166" spans="1:15" x14ac:dyDescent="0.25">
      <c r="A166" s="40">
        <v>42571</v>
      </c>
      <c r="B166" s="15" t="s">
        <v>143</v>
      </c>
      <c r="C166" s="5" t="s">
        <v>212</v>
      </c>
      <c r="D166" s="4" t="s">
        <v>213</v>
      </c>
      <c r="E166" s="5">
        <v>38713.465845600003</v>
      </c>
      <c r="F166" s="5">
        <v>1176.8900000000001</v>
      </c>
      <c r="G166" s="5">
        <v>1111.08</v>
      </c>
      <c r="H166" s="5">
        <f t="shared" si="10"/>
        <v>36425.495845600002</v>
      </c>
      <c r="I166" s="5">
        <v>347.81</v>
      </c>
      <c r="J166" s="5">
        <v>0</v>
      </c>
      <c r="K166" s="5">
        <v>0</v>
      </c>
      <c r="L166" s="5">
        <v>0</v>
      </c>
      <c r="M166" s="5">
        <v>0</v>
      </c>
      <c r="N166" s="5">
        <f t="shared" si="13"/>
        <v>2635.78</v>
      </c>
      <c r="O166" s="5">
        <f t="shared" si="12"/>
        <v>36077.685845600005</v>
      </c>
    </row>
    <row r="167" spans="1:15" x14ac:dyDescent="0.25">
      <c r="A167" s="40">
        <v>42571</v>
      </c>
      <c r="B167" s="15" t="s">
        <v>143</v>
      </c>
      <c r="C167" s="5" t="s">
        <v>214</v>
      </c>
      <c r="D167" s="4" t="s">
        <v>213</v>
      </c>
      <c r="E167" s="5">
        <v>38713.465845600003</v>
      </c>
      <c r="F167" s="5">
        <v>1176.8900000000001</v>
      </c>
      <c r="G167" s="5">
        <v>1111.08</v>
      </c>
      <c r="H167" s="5">
        <f t="shared" si="10"/>
        <v>36425.495845600002</v>
      </c>
      <c r="I167" s="5">
        <v>347.81</v>
      </c>
      <c r="J167" s="5">
        <v>0</v>
      </c>
      <c r="K167" s="5">
        <v>0</v>
      </c>
      <c r="L167" s="5">
        <v>0</v>
      </c>
      <c r="M167" s="5">
        <v>0</v>
      </c>
      <c r="N167" s="5">
        <f t="shared" si="13"/>
        <v>2635.78</v>
      </c>
      <c r="O167" s="5">
        <f t="shared" si="12"/>
        <v>36077.685845600005</v>
      </c>
    </row>
    <row r="168" spans="1:15" x14ac:dyDescent="0.25">
      <c r="A168" s="40">
        <v>42571</v>
      </c>
      <c r="B168" s="15" t="s">
        <v>143</v>
      </c>
      <c r="C168" s="3" t="s">
        <v>215</v>
      </c>
      <c r="D168" s="4" t="s">
        <v>213</v>
      </c>
      <c r="E168" s="5">
        <v>38713.465845600003</v>
      </c>
      <c r="F168" s="5">
        <v>1176.8900000000001</v>
      </c>
      <c r="G168" s="5">
        <v>1111.08</v>
      </c>
      <c r="H168" s="5">
        <f t="shared" si="10"/>
        <v>36425.495845600002</v>
      </c>
      <c r="I168" s="5">
        <v>347.81</v>
      </c>
      <c r="J168" s="5">
        <v>0</v>
      </c>
      <c r="K168" s="5">
        <v>0</v>
      </c>
      <c r="L168" s="5">
        <v>0</v>
      </c>
      <c r="M168" s="5">
        <v>0</v>
      </c>
      <c r="N168" s="5">
        <f t="shared" si="13"/>
        <v>2635.78</v>
      </c>
      <c r="O168" s="5">
        <f t="shared" si="12"/>
        <v>36077.685845600005</v>
      </c>
    </row>
    <row r="169" spans="1:15" x14ac:dyDescent="0.25">
      <c r="A169" s="40">
        <v>42571</v>
      </c>
      <c r="B169" s="15" t="s">
        <v>143</v>
      </c>
      <c r="C169" s="3" t="s">
        <v>216</v>
      </c>
      <c r="D169" s="4" t="s">
        <v>100</v>
      </c>
      <c r="E169" s="5">
        <v>38713.465845600003</v>
      </c>
      <c r="F169" s="5">
        <v>1176.8900000000001</v>
      </c>
      <c r="G169" s="5">
        <v>1111.08</v>
      </c>
      <c r="H169" s="5">
        <v>34595.980000000003</v>
      </c>
      <c r="I169" s="5">
        <v>347.81</v>
      </c>
      <c r="J169" s="5">
        <v>0</v>
      </c>
      <c r="K169" s="5">
        <v>0</v>
      </c>
      <c r="L169" s="5">
        <v>1829.52</v>
      </c>
      <c r="M169" s="5">
        <v>0</v>
      </c>
      <c r="N169" s="5">
        <f t="shared" si="13"/>
        <v>4465.3</v>
      </c>
      <c r="O169" s="5">
        <f t="shared" si="12"/>
        <v>34248.1658456</v>
      </c>
    </row>
    <row r="170" spans="1:15" x14ac:dyDescent="0.25">
      <c r="A170" s="40">
        <v>42571</v>
      </c>
      <c r="B170" s="15" t="s">
        <v>143</v>
      </c>
      <c r="C170" s="17" t="s">
        <v>217</v>
      </c>
      <c r="D170" s="18" t="s">
        <v>100</v>
      </c>
      <c r="E170" s="5">
        <v>38713.47</v>
      </c>
      <c r="F170" s="5">
        <v>1176.8900000000001</v>
      </c>
      <c r="G170" s="5">
        <v>1111.08</v>
      </c>
      <c r="H170" s="5">
        <f t="shared" si="10"/>
        <v>36425.5</v>
      </c>
      <c r="I170" s="5">
        <v>347.81</v>
      </c>
      <c r="J170" s="5">
        <v>0</v>
      </c>
      <c r="K170" s="5">
        <v>0</v>
      </c>
      <c r="L170" s="5">
        <v>0</v>
      </c>
      <c r="M170" s="5">
        <v>0</v>
      </c>
      <c r="N170" s="5">
        <f t="shared" si="13"/>
        <v>2635.78</v>
      </c>
      <c r="O170" s="5">
        <f t="shared" si="12"/>
        <v>36077.69</v>
      </c>
    </row>
    <row r="171" spans="1:15" x14ac:dyDescent="0.25">
      <c r="A171" s="40">
        <v>42571</v>
      </c>
      <c r="B171" s="15" t="s">
        <v>143</v>
      </c>
      <c r="C171" s="17" t="s">
        <v>218</v>
      </c>
      <c r="D171" s="18" t="s">
        <v>116</v>
      </c>
      <c r="E171" s="5">
        <v>32261.217709041004</v>
      </c>
      <c r="F171" s="5">
        <v>980.74</v>
      </c>
      <c r="G171" s="5">
        <v>925.9</v>
      </c>
      <c r="H171" s="5">
        <f t="shared" si="10"/>
        <v>30354.577709041001</v>
      </c>
      <c r="I171" s="5">
        <v>0</v>
      </c>
      <c r="J171" s="5">
        <v>0</v>
      </c>
      <c r="K171" s="5">
        <v>0</v>
      </c>
      <c r="L171" s="5">
        <v>0</v>
      </c>
      <c r="M171" s="5">
        <v>0</v>
      </c>
      <c r="N171" s="5">
        <f t="shared" si="13"/>
        <v>1906.6399999999999</v>
      </c>
      <c r="O171" s="5">
        <f t="shared" si="12"/>
        <v>30354.577709041005</v>
      </c>
    </row>
    <row r="172" spans="1:15" x14ac:dyDescent="0.25">
      <c r="A172" s="40">
        <v>42571</v>
      </c>
      <c r="B172" s="15" t="s">
        <v>143</v>
      </c>
      <c r="C172" s="17" t="s">
        <v>219</v>
      </c>
      <c r="D172" s="18" t="s">
        <v>116</v>
      </c>
      <c r="E172" s="5">
        <v>32261.217709041004</v>
      </c>
      <c r="F172" s="5">
        <v>980.74</v>
      </c>
      <c r="G172" s="5">
        <v>925.9</v>
      </c>
      <c r="H172" s="5">
        <f t="shared" si="10"/>
        <v>30354.577709041001</v>
      </c>
      <c r="I172" s="5">
        <v>0</v>
      </c>
      <c r="J172" s="5">
        <v>0</v>
      </c>
      <c r="K172" s="5">
        <v>0</v>
      </c>
      <c r="L172" s="5">
        <v>0</v>
      </c>
      <c r="M172" s="5">
        <v>0</v>
      </c>
      <c r="N172" s="5">
        <f t="shared" si="13"/>
        <v>1906.6399999999999</v>
      </c>
      <c r="O172" s="5">
        <f t="shared" si="12"/>
        <v>30354.577709041005</v>
      </c>
    </row>
    <row r="173" spans="1:15" x14ac:dyDescent="0.25">
      <c r="A173" s="40">
        <v>42571</v>
      </c>
      <c r="B173" s="15" t="s">
        <v>143</v>
      </c>
      <c r="C173" s="3" t="s">
        <v>220</v>
      </c>
      <c r="D173" s="18" t="s">
        <v>116</v>
      </c>
      <c r="E173" s="5">
        <v>32261.221537999998</v>
      </c>
      <c r="F173" s="5">
        <v>980.74</v>
      </c>
      <c r="G173" s="5">
        <v>925.9</v>
      </c>
      <c r="H173" s="5">
        <f t="shared" si="10"/>
        <v>30354.581537999995</v>
      </c>
      <c r="I173" s="5">
        <v>0</v>
      </c>
      <c r="J173" s="5">
        <v>0</v>
      </c>
      <c r="K173" s="5">
        <v>0</v>
      </c>
      <c r="L173" s="5">
        <v>0</v>
      </c>
      <c r="M173" s="5">
        <v>0</v>
      </c>
      <c r="N173" s="5">
        <f t="shared" si="13"/>
        <v>1906.6399999999999</v>
      </c>
      <c r="O173" s="5">
        <f t="shared" si="12"/>
        <v>30354.581537999999</v>
      </c>
    </row>
    <row r="174" spans="1:15" x14ac:dyDescent="0.25">
      <c r="A174" s="40">
        <v>42571</v>
      </c>
      <c r="B174" s="15" t="s">
        <v>143</v>
      </c>
      <c r="C174" s="3" t="s">
        <v>221</v>
      </c>
      <c r="D174" s="18" t="s">
        <v>116</v>
      </c>
      <c r="E174" s="5">
        <v>32261.221537999998</v>
      </c>
      <c r="F174" s="5">
        <v>980.74</v>
      </c>
      <c r="G174" s="5">
        <v>925.9</v>
      </c>
      <c r="H174" s="5">
        <f t="shared" si="10"/>
        <v>30354.581537999995</v>
      </c>
      <c r="I174" s="5">
        <v>0</v>
      </c>
      <c r="J174" s="5">
        <v>0</v>
      </c>
      <c r="K174" s="5">
        <v>0</v>
      </c>
      <c r="L174" s="5">
        <v>0</v>
      </c>
      <c r="M174" s="5">
        <v>0</v>
      </c>
      <c r="N174" s="5">
        <f t="shared" si="13"/>
        <v>1906.6399999999999</v>
      </c>
      <c r="O174" s="5">
        <f t="shared" si="12"/>
        <v>30354.581537999999</v>
      </c>
    </row>
    <row r="175" spans="1:15" x14ac:dyDescent="0.25">
      <c r="A175" s="40">
        <v>42571</v>
      </c>
      <c r="B175" s="15" t="s">
        <v>143</v>
      </c>
      <c r="C175" s="3" t="s">
        <v>222</v>
      </c>
      <c r="D175" s="18" t="s">
        <v>116</v>
      </c>
      <c r="E175" s="5">
        <v>32261.22</v>
      </c>
      <c r="F175" s="5">
        <v>980.74</v>
      </c>
      <c r="G175" s="5">
        <v>925.9</v>
      </c>
      <c r="H175" s="5">
        <f t="shared" si="10"/>
        <v>30354.579999999998</v>
      </c>
      <c r="I175" s="5">
        <v>0</v>
      </c>
      <c r="J175" s="5">
        <v>0</v>
      </c>
      <c r="K175" s="5">
        <v>0</v>
      </c>
      <c r="L175" s="5">
        <v>0</v>
      </c>
      <c r="M175" s="5">
        <v>0</v>
      </c>
      <c r="N175" s="5">
        <f t="shared" si="13"/>
        <v>1906.6399999999999</v>
      </c>
      <c r="O175" s="5">
        <f t="shared" si="12"/>
        <v>30354.58</v>
      </c>
    </row>
    <row r="176" spans="1:15" x14ac:dyDescent="0.25">
      <c r="A176" s="40">
        <v>42571</v>
      </c>
      <c r="B176" s="15" t="s">
        <v>143</v>
      </c>
      <c r="C176" s="17" t="s">
        <v>223</v>
      </c>
      <c r="D176" s="18" t="s">
        <v>123</v>
      </c>
      <c r="E176" s="5">
        <v>25808.977230399996</v>
      </c>
      <c r="F176" s="5">
        <v>784.59</v>
      </c>
      <c r="G176" s="5">
        <v>740.72</v>
      </c>
      <c r="H176" s="5">
        <f t="shared" si="10"/>
        <v>24283.667230399995</v>
      </c>
      <c r="I176" s="5">
        <v>0</v>
      </c>
      <c r="J176" s="5">
        <v>0</v>
      </c>
      <c r="K176" s="5">
        <v>0</v>
      </c>
      <c r="L176" s="5">
        <v>0</v>
      </c>
      <c r="M176" s="5">
        <v>0</v>
      </c>
      <c r="N176" s="5">
        <f t="shared" si="13"/>
        <v>1525.31</v>
      </c>
      <c r="O176" s="5">
        <f t="shared" si="12"/>
        <v>24283.667230399995</v>
      </c>
    </row>
    <row r="177" spans="1:15" x14ac:dyDescent="0.25">
      <c r="A177" s="40">
        <v>42571</v>
      </c>
      <c r="B177" s="15" t="s">
        <v>143</v>
      </c>
      <c r="C177" s="17" t="s">
        <v>224</v>
      </c>
      <c r="D177" s="18" t="s">
        <v>225</v>
      </c>
      <c r="E177" s="5">
        <v>19356.732922800002</v>
      </c>
      <c r="F177" s="5">
        <v>588.44000000000005</v>
      </c>
      <c r="G177" s="5">
        <v>555.54</v>
      </c>
      <c r="H177" s="5">
        <f t="shared" si="10"/>
        <v>18212.752922800002</v>
      </c>
      <c r="I177" s="5">
        <v>0</v>
      </c>
      <c r="J177" s="5">
        <v>0</v>
      </c>
      <c r="K177" s="5">
        <v>0</v>
      </c>
      <c r="L177" s="5">
        <v>0</v>
      </c>
      <c r="M177" s="5">
        <v>0</v>
      </c>
      <c r="N177" s="5">
        <f t="shared" si="13"/>
        <v>1143.98</v>
      </c>
      <c r="O177" s="5">
        <f t="shared" si="12"/>
        <v>18212.752922800002</v>
      </c>
    </row>
    <row r="178" spans="1:15" x14ac:dyDescent="0.25">
      <c r="A178" s="40">
        <v>42571</v>
      </c>
      <c r="B178" s="8" t="s">
        <v>226</v>
      </c>
      <c r="C178" s="3" t="s">
        <v>227</v>
      </c>
      <c r="D178" s="4" t="s">
        <v>134</v>
      </c>
      <c r="E178" s="5">
        <v>193567.30625424607</v>
      </c>
      <c r="F178" s="5">
        <v>2995.92</v>
      </c>
      <c r="G178" s="5">
        <v>5555.38</v>
      </c>
      <c r="H178" s="5">
        <f>SUM(E178-F178-G178)</f>
        <v>185016.00625424605</v>
      </c>
      <c r="I178" s="5">
        <v>35027.269999999997</v>
      </c>
      <c r="J178" s="5">
        <v>0</v>
      </c>
      <c r="K178" s="5">
        <v>0</v>
      </c>
      <c r="L178" s="5">
        <v>0</v>
      </c>
      <c r="M178" s="5">
        <v>0</v>
      </c>
      <c r="N178" s="5">
        <f t="shared" si="13"/>
        <v>43578.569999999992</v>
      </c>
      <c r="O178" s="5">
        <f t="shared" si="12"/>
        <v>149988.73625424609</v>
      </c>
    </row>
    <row r="179" spans="1:15" x14ac:dyDescent="0.25">
      <c r="A179" s="40">
        <v>42571</v>
      </c>
      <c r="B179" s="8" t="s">
        <v>226</v>
      </c>
      <c r="C179" s="3" t="s">
        <v>228</v>
      </c>
      <c r="D179" s="4" t="s">
        <v>229</v>
      </c>
      <c r="E179" s="5">
        <v>64522.435418082008</v>
      </c>
      <c r="F179" s="5">
        <v>1961.48</v>
      </c>
      <c r="G179" s="5">
        <v>1851.79</v>
      </c>
      <c r="H179" s="5">
        <f>E179-F179-G179</f>
        <v>60709.165418082004</v>
      </c>
      <c r="I179" s="5">
        <v>4467.82</v>
      </c>
      <c r="J179" s="5">
        <v>0</v>
      </c>
      <c r="K179" s="5">
        <v>0</v>
      </c>
      <c r="L179" s="5">
        <v>0</v>
      </c>
      <c r="M179" s="5">
        <v>0</v>
      </c>
      <c r="N179" s="5">
        <f t="shared" si="13"/>
        <v>8281.09</v>
      </c>
      <c r="O179" s="5">
        <f t="shared" si="12"/>
        <v>56241.345418082012</v>
      </c>
    </row>
    <row r="180" spans="1:15" x14ac:dyDescent="0.25">
      <c r="A180" s="40">
        <v>42571</v>
      </c>
      <c r="B180" s="8" t="s">
        <v>226</v>
      </c>
      <c r="C180" s="3" t="s">
        <v>230</v>
      </c>
      <c r="D180" s="4" t="s">
        <v>231</v>
      </c>
      <c r="E180" s="5">
        <v>64522.435418082008</v>
      </c>
      <c r="F180" s="5">
        <v>1961.48</v>
      </c>
      <c r="G180" s="5">
        <v>1851.79</v>
      </c>
      <c r="H180" s="5">
        <f>SUM(E180-F180-G180-L180)</f>
        <v>59794.405418082002</v>
      </c>
      <c r="I180" s="5">
        <v>4284.87</v>
      </c>
      <c r="J180" s="5">
        <v>0</v>
      </c>
      <c r="K180" s="5">
        <v>0</v>
      </c>
      <c r="L180" s="5">
        <v>914.76</v>
      </c>
      <c r="M180" s="5">
        <v>0</v>
      </c>
      <c r="N180" s="5">
        <f t="shared" si="13"/>
        <v>9012.9</v>
      </c>
      <c r="O180" s="5">
        <f t="shared" si="12"/>
        <v>55509.535418082007</v>
      </c>
    </row>
    <row r="181" spans="1:15" x14ac:dyDescent="0.25">
      <c r="A181" s="40">
        <v>42571</v>
      </c>
      <c r="B181" s="8" t="s">
        <v>226</v>
      </c>
      <c r="C181" s="3" t="s">
        <v>232</v>
      </c>
      <c r="D181" s="4" t="s">
        <v>229</v>
      </c>
      <c r="E181" s="5">
        <v>64522.435418082008</v>
      </c>
      <c r="F181" s="5">
        <v>1961.48</v>
      </c>
      <c r="G181" s="5">
        <v>1851.79</v>
      </c>
      <c r="H181" s="5">
        <f>E181-F181-G181-L181</f>
        <v>60709.165418082004</v>
      </c>
      <c r="I181" s="5">
        <v>4467.82</v>
      </c>
      <c r="J181" s="5">
        <v>0</v>
      </c>
      <c r="K181" s="5">
        <v>0</v>
      </c>
      <c r="L181" s="5">
        <v>0</v>
      </c>
      <c r="M181" s="5">
        <v>0</v>
      </c>
      <c r="N181" s="5">
        <f t="shared" si="13"/>
        <v>8281.09</v>
      </c>
      <c r="O181" s="5">
        <f t="shared" si="12"/>
        <v>56241.345418082012</v>
      </c>
    </row>
    <row r="182" spans="1:15" x14ac:dyDescent="0.25">
      <c r="A182" s="40">
        <v>42571</v>
      </c>
      <c r="B182" s="8" t="s">
        <v>226</v>
      </c>
      <c r="C182" s="3" t="s">
        <v>233</v>
      </c>
      <c r="D182" s="4" t="s">
        <v>229</v>
      </c>
      <c r="E182" s="5">
        <v>64522.435418082008</v>
      </c>
      <c r="F182" s="5">
        <v>1961.48</v>
      </c>
      <c r="G182" s="5">
        <v>1851.79</v>
      </c>
      <c r="H182" s="5">
        <f>E182-F182-G182-L182</f>
        <v>60709.165418082004</v>
      </c>
      <c r="I182" s="5">
        <v>4467.82</v>
      </c>
      <c r="J182" s="5">
        <v>0</v>
      </c>
      <c r="K182" s="5">
        <v>0</v>
      </c>
      <c r="L182" s="5">
        <v>0</v>
      </c>
      <c r="M182" s="5">
        <v>0</v>
      </c>
      <c r="N182" s="5">
        <f t="shared" si="13"/>
        <v>8281.09</v>
      </c>
      <c r="O182" s="5">
        <f t="shared" si="12"/>
        <v>56241.345418082012</v>
      </c>
    </row>
    <row r="183" spans="1:15" x14ac:dyDescent="0.25">
      <c r="A183" s="40">
        <v>42571</v>
      </c>
      <c r="B183" s="8" t="s">
        <v>226</v>
      </c>
      <c r="C183" s="3" t="s">
        <v>234</v>
      </c>
      <c r="D183" s="4" t="s">
        <v>22</v>
      </c>
      <c r="E183" s="5">
        <v>58070.191876273821</v>
      </c>
      <c r="F183" s="5">
        <v>1765.33</v>
      </c>
      <c r="G183" s="5">
        <v>1666.61</v>
      </c>
      <c r="H183" s="5">
        <f>E183-F183-G183</f>
        <v>54638.251876273818</v>
      </c>
      <c r="I183" s="5">
        <v>3253.63</v>
      </c>
      <c r="J183" s="5">
        <v>0</v>
      </c>
      <c r="K183" s="5">
        <v>0</v>
      </c>
      <c r="L183" s="5">
        <v>0</v>
      </c>
      <c r="M183" s="5">
        <v>0</v>
      </c>
      <c r="N183" s="5">
        <f t="shared" si="13"/>
        <v>6685.57</v>
      </c>
      <c r="O183" s="5">
        <f t="shared" si="12"/>
        <v>51384.621876273821</v>
      </c>
    </row>
    <row r="184" spans="1:15" x14ac:dyDescent="0.25">
      <c r="A184" s="40">
        <v>42571</v>
      </c>
      <c r="B184" s="8" t="s">
        <v>226</v>
      </c>
      <c r="C184" s="3" t="s">
        <v>235</v>
      </c>
      <c r="D184" s="4" t="s">
        <v>53</v>
      </c>
      <c r="E184" s="5">
        <v>22361.289999999997</v>
      </c>
      <c r="F184" s="5">
        <v>679.78</v>
      </c>
      <c r="G184" s="5">
        <v>641.77</v>
      </c>
      <c r="H184" s="5">
        <f>E184-F184-G184</f>
        <v>21039.739999999998</v>
      </c>
      <c r="I184" s="5">
        <v>0</v>
      </c>
      <c r="J184" s="5">
        <v>0</v>
      </c>
      <c r="K184" s="5">
        <v>0</v>
      </c>
      <c r="L184" s="5">
        <v>0</v>
      </c>
      <c r="M184" s="5">
        <v>0</v>
      </c>
      <c r="N184" s="5">
        <f t="shared" si="13"/>
        <v>1321.55</v>
      </c>
      <c r="O184" s="5">
        <f t="shared" si="12"/>
        <v>21039.739999999998</v>
      </c>
    </row>
    <row r="185" spans="1:15" x14ac:dyDescent="0.25">
      <c r="A185" s="40">
        <v>42571</v>
      </c>
      <c r="B185" s="27" t="s">
        <v>236</v>
      </c>
      <c r="C185" s="3" t="s">
        <v>237</v>
      </c>
      <c r="D185" s="4" t="s">
        <v>134</v>
      </c>
      <c r="E185" s="5">
        <v>193567.30625424607</v>
      </c>
      <c r="F185" s="5">
        <v>2995.92</v>
      </c>
      <c r="G185" s="5">
        <v>5555.38</v>
      </c>
      <c r="H185" s="5">
        <f t="shared" ref="H185:H196" si="14">E185-F185-G185</f>
        <v>185016.00625424605</v>
      </c>
      <c r="I185" s="5">
        <v>35027.269999999997</v>
      </c>
      <c r="J185" s="5">
        <v>0</v>
      </c>
      <c r="K185" s="5">
        <v>0</v>
      </c>
      <c r="L185" s="5">
        <v>0</v>
      </c>
      <c r="M185" s="5">
        <v>0</v>
      </c>
      <c r="N185" s="5">
        <f t="shared" si="13"/>
        <v>43578.569999999992</v>
      </c>
      <c r="O185" s="5">
        <f t="shared" si="12"/>
        <v>149988.73625424609</v>
      </c>
    </row>
    <row r="186" spans="1:15" ht="31.5" x14ac:dyDescent="0.25">
      <c r="A186" s="40">
        <v>42571</v>
      </c>
      <c r="B186" s="27" t="s">
        <v>236</v>
      </c>
      <c r="C186" s="3" t="s">
        <v>238</v>
      </c>
      <c r="D186" s="30" t="s">
        <v>239</v>
      </c>
      <c r="E186" s="5">
        <v>90331.409585314817</v>
      </c>
      <c r="F186" s="5">
        <v>2746.07</v>
      </c>
      <c r="G186" s="5">
        <v>2592.5</v>
      </c>
      <c r="H186" s="5">
        <f t="shared" si="14"/>
        <v>84992.83958531481</v>
      </c>
      <c r="I186" s="5">
        <v>10021.48</v>
      </c>
      <c r="J186" s="5">
        <v>0</v>
      </c>
      <c r="K186" s="5">
        <v>0</v>
      </c>
      <c r="L186" s="5">
        <v>0</v>
      </c>
      <c r="M186" s="5">
        <v>0</v>
      </c>
      <c r="N186" s="5">
        <f t="shared" si="13"/>
        <v>15360.05</v>
      </c>
      <c r="O186" s="5">
        <f t="shared" si="12"/>
        <v>74971.359585314814</v>
      </c>
    </row>
    <row r="187" spans="1:15" x14ac:dyDescent="0.25">
      <c r="A187" s="40">
        <v>42571</v>
      </c>
      <c r="B187" s="27" t="s">
        <v>236</v>
      </c>
      <c r="C187" s="3" t="s">
        <v>240</v>
      </c>
      <c r="D187" s="4" t="s">
        <v>241</v>
      </c>
      <c r="E187" s="5">
        <v>70974.678959890211</v>
      </c>
      <c r="F187" s="5">
        <v>2157.63</v>
      </c>
      <c r="G187" s="5">
        <v>2036.97</v>
      </c>
      <c r="H187" s="5">
        <f t="shared" si="14"/>
        <v>66780.078959890205</v>
      </c>
      <c r="I187" s="5">
        <v>5682</v>
      </c>
      <c r="J187" s="5">
        <v>0</v>
      </c>
      <c r="K187" s="5">
        <v>0</v>
      </c>
      <c r="L187" s="5">
        <v>0</v>
      </c>
      <c r="M187" s="5">
        <v>0</v>
      </c>
      <c r="N187" s="5">
        <f t="shared" si="13"/>
        <v>9876.6</v>
      </c>
      <c r="O187" s="5">
        <f t="shared" si="12"/>
        <v>61098.078959890212</v>
      </c>
    </row>
    <row r="188" spans="1:15" x14ac:dyDescent="0.25">
      <c r="A188" s="40">
        <v>42571</v>
      </c>
      <c r="B188" s="27" t="s">
        <v>236</v>
      </c>
      <c r="C188" s="3" t="s">
        <v>242</v>
      </c>
      <c r="D188" s="4" t="s">
        <v>204</v>
      </c>
      <c r="E188" s="5">
        <v>38713.47</v>
      </c>
      <c r="F188" s="5">
        <v>1176.8900000000001</v>
      </c>
      <c r="G188" s="5">
        <v>1111.08</v>
      </c>
      <c r="H188" s="5">
        <f t="shared" si="14"/>
        <v>36425.5</v>
      </c>
      <c r="I188" s="5">
        <v>347.81</v>
      </c>
      <c r="J188" s="5">
        <v>0</v>
      </c>
      <c r="K188" s="5">
        <v>0</v>
      </c>
      <c r="L188" s="5">
        <v>0</v>
      </c>
      <c r="M188" s="5">
        <v>0</v>
      </c>
      <c r="N188" s="5">
        <f t="shared" si="13"/>
        <v>2635.78</v>
      </c>
      <c r="O188" s="5">
        <f t="shared" si="12"/>
        <v>36077.69</v>
      </c>
    </row>
    <row r="189" spans="1:15" x14ac:dyDescent="0.25">
      <c r="A189" s="40">
        <v>42571</v>
      </c>
      <c r="B189" s="27" t="s">
        <v>236</v>
      </c>
      <c r="C189" s="3" t="s">
        <v>243</v>
      </c>
      <c r="D189" s="4" t="s">
        <v>244</v>
      </c>
      <c r="E189" s="5">
        <v>38713.47</v>
      </c>
      <c r="F189" s="5">
        <v>1176.8900000000001</v>
      </c>
      <c r="G189" s="5">
        <v>1111.08</v>
      </c>
      <c r="H189" s="5">
        <f t="shared" si="14"/>
        <v>36425.5</v>
      </c>
      <c r="I189" s="5">
        <v>347.81</v>
      </c>
      <c r="J189" s="5">
        <v>0</v>
      </c>
      <c r="K189" s="5">
        <v>0</v>
      </c>
      <c r="L189" s="5">
        <v>0</v>
      </c>
      <c r="M189" s="5">
        <v>0</v>
      </c>
      <c r="N189" s="5">
        <f t="shared" si="13"/>
        <v>2635.78</v>
      </c>
      <c r="O189" s="5">
        <f t="shared" si="12"/>
        <v>36077.69</v>
      </c>
    </row>
    <row r="190" spans="1:15" x14ac:dyDescent="0.25">
      <c r="A190" s="40">
        <v>42571</v>
      </c>
      <c r="B190" s="27" t="s">
        <v>236</v>
      </c>
      <c r="C190" s="3" t="s">
        <v>245</v>
      </c>
      <c r="D190" s="4" t="s">
        <v>204</v>
      </c>
      <c r="E190" s="5">
        <v>38713.47</v>
      </c>
      <c r="F190" s="5">
        <v>1176.8900000000001</v>
      </c>
      <c r="G190" s="5">
        <v>1111.08</v>
      </c>
      <c r="H190" s="5">
        <f t="shared" si="14"/>
        <v>36425.5</v>
      </c>
      <c r="I190" s="5">
        <v>347.81</v>
      </c>
      <c r="J190" s="5">
        <v>0</v>
      </c>
      <c r="K190" s="5">
        <v>0</v>
      </c>
      <c r="L190" s="5">
        <v>0</v>
      </c>
      <c r="M190" s="5">
        <v>0</v>
      </c>
      <c r="N190" s="5">
        <f t="shared" si="13"/>
        <v>2635.78</v>
      </c>
      <c r="O190" s="5">
        <f t="shared" si="12"/>
        <v>36077.69</v>
      </c>
    </row>
    <row r="191" spans="1:15" x14ac:dyDescent="0.25">
      <c r="A191" s="40">
        <v>42571</v>
      </c>
      <c r="B191" s="27" t="s">
        <v>236</v>
      </c>
      <c r="C191" s="17" t="s">
        <v>246</v>
      </c>
      <c r="D191" s="4" t="s">
        <v>247</v>
      </c>
      <c r="E191" s="5">
        <v>38713.47</v>
      </c>
      <c r="F191" s="5">
        <v>1176.8900000000001</v>
      </c>
      <c r="G191" s="5">
        <v>1111.08</v>
      </c>
      <c r="H191" s="5">
        <f t="shared" si="14"/>
        <v>36425.5</v>
      </c>
      <c r="I191" s="5">
        <v>347.81</v>
      </c>
      <c r="J191" s="5">
        <v>0</v>
      </c>
      <c r="K191" s="5">
        <v>0</v>
      </c>
      <c r="L191" s="5">
        <v>0</v>
      </c>
      <c r="M191" s="5">
        <v>0</v>
      </c>
      <c r="N191" s="5">
        <f t="shared" si="13"/>
        <v>2635.78</v>
      </c>
      <c r="O191" s="5">
        <f t="shared" si="12"/>
        <v>36077.69</v>
      </c>
    </row>
    <row r="192" spans="1:15" x14ac:dyDescent="0.25">
      <c r="A192" s="40">
        <v>42571</v>
      </c>
      <c r="B192" s="27" t="s">
        <v>236</v>
      </c>
      <c r="C192" s="3" t="s">
        <v>248</v>
      </c>
      <c r="D192" s="30" t="s">
        <v>247</v>
      </c>
      <c r="E192" s="5">
        <v>38713.47</v>
      </c>
      <c r="F192" s="5">
        <v>1176.8900000000001</v>
      </c>
      <c r="G192" s="5">
        <v>1111.08</v>
      </c>
      <c r="H192" s="5">
        <f t="shared" si="14"/>
        <v>36425.5</v>
      </c>
      <c r="I192" s="5">
        <v>347.81</v>
      </c>
      <c r="J192" s="5">
        <v>0</v>
      </c>
      <c r="K192" s="5">
        <v>0</v>
      </c>
      <c r="L192" s="5">
        <v>0</v>
      </c>
      <c r="M192" s="5">
        <v>0</v>
      </c>
      <c r="N192" s="5">
        <f t="shared" si="13"/>
        <v>2635.78</v>
      </c>
      <c r="O192" s="5">
        <f t="shared" si="12"/>
        <v>36077.69</v>
      </c>
    </row>
    <row r="193" spans="1:15" x14ac:dyDescent="0.25">
      <c r="A193" s="40">
        <v>42571</v>
      </c>
      <c r="B193" s="27" t="s">
        <v>236</v>
      </c>
      <c r="C193" s="3" t="s">
        <v>249</v>
      </c>
      <c r="D193" s="30" t="s">
        <v>247</v>
      </c>
      <c r="E193" s="5">
        <v>38713.47</v>
      </c>
      <c r="F193" s="5">
        <v>1176.8900000000001</v>
      </c>
      <c r="G193" s="5">
        <v>1111.08</v>
      </c>
      <c r="H193" s="5">
        <f t="shared" si="14"/>
        <v>36425.5</v>
      </c>
      <c r="I193" s="5">
        <v>347.81</v>
      </c>
      <c r="J193" s="5">
        <v>0</v>
      </c>
      <c r="K193" s="5">
        <v>0</v>
      </c>
      <c r="L193" s="5">
        <v>0</v>
      </c>
      <c r="M193" s="5">
        <v>0</v>
      </c>
      <c r="N193" s="5">
        <f t="shared" si="13"/>
        <v>2635.78</v>
      </c>
      <c r="O193" s="5">
        <f t="shared" si="12"/>
        <v>36077.69</v>
      </c>
    </row>
    <row r="194" spans="1:15" ht="31.5" x14ac:dyDescent="0.25">
      <c r="A194" s="40">
        <v>42571</v>
      </c>
      <c r="B194" s="27" t="s">
        <v>236</v>
      </c>
      <c r="C194" s="3" t="s">
        <v>250</v>
      </c>
      <c r="D194" s="30" t="s">
        <v>251</v>
      </c>
      <c r="E194" s="5">
        <v>38713.465845600003</v>
      </c>
      <c r="F194" s="5">
        <v>1176.8900000000001</v>
      </c>
      <c r="G194" s="5">
        <v>1111.08</v>
      </c>
      <c r="H194" s="5">
        <f t="shared" si="14"/>
        <v>36425.495845600002</v>
      </c>
      <c r="I194" s="5">
        <v>347.81</v>
      </c>
      <c r="J194" s="5">
        <v>0</v>
      </c>
      <c r="K194" s="5">
        <v>0</v>
      </c>
      <c r="L194" s="5">
        <v>0</v>
      </c>
      <c r="M194" s="5">
        <v>0</v>
      </c>
      <c r="N194" s="5">
        <f t="shared" ref="N194:N201" si="15">SUM(F194+G194+I194+L194)</f>
        <v>2635.78</v>
      </c>
      <c r="O194" s="5">
        <f t="shared" ref="O194:O232" si="16">SUM(E194-N194)</f>
        <v>36077.685845600005</v>
      </c>
    </row>
    <row r="195" spans="1:15" ht="31.5" x14ac:dyDescent="0.25">
      <c r="A195" s="40">
        <v>42571</v>
      </c>
      <c r="B195" s="27" t="s">
        <v>236</v>
      </c>
      <c r="C195" s="3" t="s">
        <v>252</v>
      </c>
      <c r="D195" s="30" t="s">
        <v>253</v>
      </c>
      <c r="E195" s="5">
        <v>109688.14021073941</v>
      </c>
      <c r="F195" s="5">
        <v>2995.92</v>
      </c>
      <c r="G195" s="5">
        <v>3148.05</v>
      </c>
      <c r="H195" s="5">
        <f t="shared" si="14"/>
        <v>103544.17021073941</v>
      </c>
      <c r="I195" s="5">
        <v>14659.31</v>
      </c>
      <c r="J195" s="5">
        <v>0</v>
      </c>
      <c r="K195" s="5">
        <v>0</v>
      </c>
      <c r="L195" s="5">
        <v>0</v>
      </c>
      <c r="M195" s="5">
        <v>0</v>
      </c>
      <c r="N195" s="5">
        <f t="shared" si="15"/>
        <v>20803.28</v>
      </c>
      <c r="O195" s="5">
        <f t="shared" si="16"/>
        <v>88884.860210739411</v>
      </c>
    </row>
    <row r="196" spans="1:15" ht="31.5" x14ac:dyDescent="0.25">
      <c r="A196" s="40">
        <v>42571</v>
      </c>
      <c r="B196" s="27" t="s">
        <v>236</v>
      </c>
      <c r="C196" s="3" t="s">
        <v>254</v>
      </c>
      <c r="D196" s="30" t="s">
        <v>255</v>
      </c>
      <c r="E196" s="5">
        <v>109688.14021073941</v>
      </c>
      <c r="F196" s="5">
        <v>2995.92</v>
      </c>
      <c r="G196" s="5">
        <v>3148.05</v>
      </c>
      <c r="H196" s="5">
        <f t="shared" si="14"/>
        <v>103544.17021073941</v>
      </c>
      <c r="I196" s="5">
        <v>14659.31</v>
      </c>
      <c r="J196" s="5">
        <v>0</v>
      </c>
      <c r="K196" s="5">
        <v>0</v>
      </c>
      <c r="L196" s="5">
        <v>0</v>
      </c>
      <c r="M196" s="5">
        <v>0</v>
      </c>
      <c r="N196" s="5">
        <f t="shared" si="15"/>
        <v>20803.28</v>
      </c>
      <c r="O196" s="5">
        <f t="shared" si="16"/>
        <v>88884.860210739411</v>
      </c>
    </row>
    <row r="197" spans="1:15" x14ac:dyDescent="0.25">
      <c r="A197" s="40">
        <v>42571</v>
      </c>
      <c r="B197" s="27" t="s">
        <v>236</v>
      </c>
      <c r="C197" s="3" t="s">
        <v>256</v>
      </c>
      <c r="D197" s="30" t="s">
        <v>257</v>
      </c>
      <c r="E197" s="5">
        <v>83879.166043506615</v>
      </c>
      <c r="F197" s="5">
        <v>2549.9299999999998</v>
      </c>
      <c r="G197" s="5">
        <v>2407.33</v>
      </c>
      <c r="H197" s="5">
        <v>78007.149999999994</v>
      </c>
      <c r="I197" s="5">
        <v>8275.06</v>
      </c>
      <c r="J197" s="5">
        <v>0</v>
      </c>
      <c r="K197" s="5">
        <v>0</v>
      </c>
      <c r="L197" s="5">
        <v>914.76</v>
      </c>
      <c r="M197" s="5">
        <v>0</v>
      </c>
      <c r="N197" s="5">
        <f t="shared" si="15"/>
        <v>14147.08</v>
      </c>
      <c r="O197" s="5">
        <f t="shared" si="16"/>
        <v>69732.086043506613</v>
      </c>
    </row>
    <row r="198" spans="1:15" x14ac:dyDescent="0.25">
      <c r="A198" s="40">
        <v>42571</v>
      </c>
      <c r="B198" s="27" t="s">
        <v>236</v>
      </c>
      <c r="C198" s="3" t="s">
        <v>258</v>
      </c>
      <c r="D198" s="30" t="s">
        <v>259</v>
      </c>
      <c r="E198" s="5">
        <v>51617.942691700002</v>
      </c>
      <c r="F198" s="5">
        <v>1569.19</v>
      </c>
      <c r="G198" s="5">
        <v>1481.43</v>
      </c>
      <c r="H198" s="5">
        <f>E198-F198-G198</f>
        <v>48567.322691699999</v>
      </c>
      <c r="I198" s="5">
        <v>2169.09</v>
      </c>
      <c r="J198" s="5">
        <v>0</v>
      </c>
      <c r="K198" s="5">
        <v>0</v>
      </c>
      <c r="L198" s="5">
        <v>0</v>
      </c>
      <c r="M198" s="5">
        <v>0</v>
      </c>
      <c r="N198" s="5">
        <f t="shared" si="15"/>
        <v>5219.71</v>
      </c>
      <c r="O198" s="5">
        <f t="shared" si="16"/>
        <v>46398.232691700003</v>
      </c>
    </row>
    <row r="199" spans="1:15" x14ac:dyDescent="0.25">
      <c r="A199" s="40">
        <v>42571</v>
      </c>
      <c r="B199" s="27" t="s">
        <v>260</v>
      </c>
      <c r="C199" s="3" t="s">
        <v>261</v>
      </c>
      <c r="D199" s="30" t="s">
        <v>145</v>
      </c>
      <c r="E199" s="5">
        <v>193567.30625424607</v>
      </c>
      <c r="F199" s="5">
        <v>2995.92</v>
      </c>
      <c r="G199" s="5">
        <v>5555.38</v>
      </c>
      <c r="H199" s="5">
        <f t="shared" ref="H199:H210" si="17">SUM(E199-F199-G199-L199)</f>
        <v>184101.24625424604</v>
      </c>
      <c r="I199" s="5">
        <v>34798.58</v>
      </c>
      <c r="J199" s="5">
        <v>0</v>
      </c>
      <c r="K199" s="5">
        <v>0</v>
      </c>
      <c r="L199" s="5">
        <v>914.76</v>
      </c>
      <c r="M199" s="5">
        <v>0</v>
      </c>
      <c r="N199" s="5">
        <f t="shared" si="15"/>
        <v>44264.640000000007</v>
      </c>
      <c r="O199" s="5">
        <f t="shared" si="16"/>
        <v>149302.66625424605</v>
      </c>
    </row>
    <row r="200" spans="1:15" x14ac:dyDescent="0.25">
      <c r="A200" s="40">
        <v>42571</v>
      </c>
      <c r="B200" s="27" t="s">
        <v>260</v>
      </c>
      <c r="C200" s="3" t="s">
        <v>262</v>
      </c>
      <c r="D200" s="30" t="s">
        <v>263</v>
      </c>
      <c r="E200" s="5">
        <v>64522.435418082008</v>
      </c>
      <c r="F200" s="5">
        <v>1961.48</v>
      </c>
      <c r="G200" s="5">
        <v>1851.79</v>
      </c>
      <c r="H200" s="5">
        <f t="shared" si="17"/>
        <v>57050.125418082003</v>
      </c>
      <c r="I200" s="5">
        <v>3736.01</v>
      </c>
      <c r="J200" s="5">
        <v>0</v>
      </c>
      <c r="K200" s="5">
        <v>0</v>
      </c>
      <c r="L200" s="5">
        <v>3659.04</v>
      </c>
      <c r="M200" s="5">
        <v>0</v>
      </c>
      <c r="N200" s="5">
        <f t="shared" si="15"/>
        <v>11208.32</v>
      </c>
      <c r="O200" s="5">
        <f t="shared" si="16"/>
        <v>53314.115418082009</v>
      </c>
    </row>
    <row r="201" spans="1:15" x14ac:dyDescent="0.25">
      <c r="A201" s="40">
        <v>42571</v>
      </c>
      <c r="B201" s="27" t="s">
        <v>260</v>
      </c>
      <c r="C201" s="3" t="s">
        <v>264</v>
      </c>
      <c r="D201" s="30" t="s">
        <v>265</v>
      </c>
      <c r="E201" s="5">
        <v>32261.217709041004</v>
      </c>
      <c r="F201" s="5">
        <v>980.74</v>
      </c>
      <c r="G201" s="5">
        <v>925.9</v>
      </c>
      <c r="H201" s="5">
        <f t="shared" si="17"/>
        <v>30354.577709041001</v>
      </c>
      <c r="I201" s="5">
        <v>0</v>
      </c>
      <c r="J201" s="5">
        <v>0</v>
      </c>
      <c r="K201" s="5">
        <v>0</v>
      </c>
      <c r="L201" s="5">
        <v>0</v>
      </c>
      <c r="M201" s="5">
        <v>0</v>
      </c>
      <c r="N201" s="5">
        <f t="shared" si="15"/>
        <v>1906.6399999999999</v>
      </c>
      <c r="O201" s="5">
        <f t="shared" si="16"/>
        <v>30354.577709041005</v>
      </c>
    </row>
    <row r="202" spans="1:15" x14ac:dyDescent="0.25">
      <c r="A202" s="40">
        <v>42571</v>
      </c>
      <c r="B202" s="6" t="s">
        <v>266</v>
      </c>
      <c r="C202" s="31" t="s">
        <v>267</v>
      </c>
      <c r="D202" s="30" t="s">
        <v>145</v>
      </c>
      <c r="E202" s="5">
        <v>193567.30568980001</v>
      </c>
      <c r="F202" s="5">
        <v>2995.92</v>
      </c>
      <c r="G202" s="5">
        <v>5555.38</v>
      </c>
      <c r="H202" s="5">
        <f t="shared" si="17"/>
        <v>183186.4856898</v>
      </c>
      <c r="I202" s="5">
        <v>34569.89</v>
      </c>
      <c r="J202" s="5">
        <v>0</v>
      </c>
      <c r="K202" s="5">
        <v>0</v>
      </c>
      <c r="L202" s="5">
        <v>1829.52</v>
      </c>
      <c r="M202" s="5">
        <v>0</v>
      </c>
      <c r="N202" s="5">
        <f t="shared" ref="N202:N233" si="18">SUM(F202+G202+I202+K202+L202)</f>
        <v>44950.71</v>
      </c>
      <c r="O202" s="5">
        <f t="shared" si="16"/>
        <v>148616.59568980001</v>
      </c>
    </row>
    <row r="203" spans="1:15" x14ac:dyDescent="0.25">
      <c r="A203" s="40">
        <v>42571</v>
      </c>
      <c r="B203" s="6" t="s">
        <v>266</v>
      </c>
      <c r="C203" s="9" t="s">
        <v>268</v>
      </c>
      <c r="D203" s="32" t="s">
        <v>22</v>
      </c>
      <c r="E203" s="5">
        <v>58070.191876273821</v>
      </c>
      <c r="F203" s="5">
        <v>1765.33</v>
      </c>
      <c r="G203" s="5">
        <v>1666.61</v>
      </c>
      <c r="H203" s="5">
        <f t="shared" si="17"/>
        <v>53723.491876273816</v>
      </c>
      <c r="I203" s="5">
        <v>3070.68</v>
      </c>
      <c r="J203" s="5">
        <v>0</v>
      </c>
      <c r="K203" s="5">
        <v>0</v>
      </c>
      <c r="L203" s="5">
        <v>914.76</v>
      </c>
      <c r="M203" s="5">
        <v>0</v>
      </c>
      <c r="N203" s="5">
        <f t="shared" si="18"/>
        <v>7417.3799999999992</v>
      </c>
      <c r="O203" s="5">
        <f t="shared" si="16"/>
        <v>50652.811876273823</v>
      </c>
    </row>
    <row r="204" spans="1:15" ht="31.5" x14ac:dyDescent="0.25">
      <c r="A204" s="40">
        <v>42571</v>
      </c>
      <c r="B204" s="6" t="s">
        <v>266</v>
      </c>
      <c r="C204" s="9" t="s">
        <v>269</v>
      </c>
      <c r="D204" s="32" t="s">
        <v>270</v>
      </c>
      <c r="E204" s="5">
        <v>38713.47</v>
      </c>
      <c r="F204" s="5">
        <v>1176.8900000000001</v>
      </c>
      <c r="G204" s="5">
        <v>1111.08</v>
      </c>
      <c r="H204" s="5">
        <f t="shared" si="17"/>
        <v>36425.5</v>
      </c>
      <c r="I204" s="5">
        <v>347.81</v>
      </c>
      <c r="J204" s="5">
        <v>0</v>
      </c>
      <c r="K204" s="5">
        <v>0</v>
      </c>
      <c r="L204" s="5">
        <v>0</v>
      </c>
      <c r="M204" s="5">
        <v>0</v>
      </c>
      <c r="N204" s="5">
        <f t="shared" si="18"/>
        <v>2635.78</v>
      </c>
      <c r="O204" s="5">
        <f t="shared" si="16"/>
        <v>36077.69</v>
      </c>
    </row>
    <row r="205" spans="1:15" x14ac:dyDescent="0.25">
      <c r="A205" s="40">
        <v>42571</v>
      </c>
      <c r="B205" s="6" t="s">
        <v>271</v>
      </c>
      <c r="C205" s="3" t="s">
        <v>272</v>
      </c>
      <c r="D205" s="4" t="s">
        <v>134</v>
      </c>
      <c r="E205" s="5">
        <v>193567.31</v>
      </c>
      <c r="F205" s="5">
        <v>2995.92</v>
      </c>
      <c r="G205" s="5">
        <v>5555.38</v>
      </c>
      <c r="H205" s="5">
        <f t="shared" si="17"/>
        <v>184101.24999999997</v>
      </c>
      <c r="I205" s="5">
        <v>34798.58</v>
      </c>
      <c r="J205" s="5">
        <v>0</v>
      </c>
      <c r="K205" s="5">
        <v>0</v>
      </c>
      <c r="L205" s="5">
        <v>914.76</v>
      </c>
      <c r="M205" s="5">
        <v>0</v>
      </c>
      <c r="N205" s="5">
        <f t="shared" si="18"/>
        <v>44264.640000000007</v>
      </c>
      <c r="O205" s="5">
        <f t="shared" si="16"/>
        <v>149302.66999999998</v>
      </c>
    </row>
    <row r="206" spans="1:15" x14ac:dyDescent="0.25">
      <c r="A206" s="40">
        <v>42571</v>
      </c>
      <c r="B206" s="6" t="s">
        <v>271</v>
      </c>
      <c r="C206" s="3" t="s">
        <v>273</v>
      </c>
      <c r="D206" s="4" t="s">
        <v>112</v>
      </c>
      <c r="E206" s="5">
        <v>70974.675614499996</v>
      </c>
      <c r="F206" s="5">
        <v>2157.63</v>
      </c>
      <c r="G206" s="5">
        <v>2036.97</v>
      </c>
      <c r="H206" s="5">
        <f t="shared" si="17"/>
        <v>66780.07561449999</v>
      </c>
      <c r="I206" s="5">
        <v>5682</v>
      </c>
      <c r="J206" s="5">
        <v>0</v>
      </c>
      <c r="K206" s="5">
        <v>0</v>
      </c>
      <c r="L206" s="5">
        <v>0</v>
      </c>
      <c r="M206" s="5">
        <v>0</v>
      </c>
      <c r="N206" s="5">
        <f t="shared" si="18"/>
        <v>9876.6</v>
      </c>
      <c r="O206" s="5">
        <f t="shared" si="16"/>
        <v>61098.075614499998</v>
      </c>
    </row>
    <row r="207" spans="1:15" x14ac:dyDescent="0.25">
      <c r="A207" s="40">
        <v>42571</v>
      </c>
      <c r="B207" s="6" t="s">
        <v>274</v>
      </c>
      <c r="C207" s="33" t="s">
        <v>275</v>
      </c>
      <c r="D207" s="34" t="s">
        <v>145</v>
      </c>
      <c r="E207" s="5">
        <v>193567.30625424607</v>
      </c>
      <c r="F207" s="5">
        <v>2995.92</v>
      </c>
      <c r="G207" s="5">
        <v>5555.38</v>
      </c>
      <c r="H207" s="5">
        <f t="shared" si="17"/>
        <v>184101.24625424604</v>
      </c>
      <c r="I207" s="5">
        <v>34798.58</v>
      </c>
      <c r="J207" s="5">
        <v>0</v>
      </c>
      <c r="K207" s="5">
        <v>0</v>
      </c>
      <c r="L207" s="35">
        <v>914.76</v>
      </c>
      <c r="M207" s="5">
        <v>0</v>
      </c>
      <c r="N207" s="5">
        <f t="shared" si="18"/>
        <v>44264.640000000007</v>
      </c>
      <c r="O207" s="5">
        <f t="shared" si="16"/>
        <v>149302.66625424605</v>
      </c>
    </row>
    <row r="208" spans="1:15" x14ac:dyDescent="0.25">
      <c r="A208" s="40">
        <v>42571</v>
      </c>
      <c r="B208" s="6" t="s">
        <v>274</v>
      </c>
      <c r="C208" s="33" t="s">
        <v>276</v>
      </c>
      <c r="D208" s="34" t="s">
        <v>277</v>
      </c>
      <c r="E208" s="5">
        <v>70974.675614499996</v>
      </c>
      <c r="F208" s="5">
        <v>2157.63</v>
      </c>
      <c r="G208" s="5">
        <v>2036.97</v>
      </c>
      <c r="H208" s="5">
        <f t="shared" si="17"/>
        <v>66780.07561449999</v>
      </c>
      <c r="I208" s="5">
        <v>5682</v>
      </c>
      <c r="J208" s="5">
        <v>0</v>
      </c>
      <c r="K208" s="5">
        <v>0</v>
      </c>
      <c r="L208" s="5">
        <v>0</v>
      </c>
      <c r="M208" s="5">
        <v>0</v>
      </c>
      <c r="N208" s="5">
        <f t="shared" si="18"/>
        <v>9876.6</v>
      </c>
      <c r="O208" s="5">
        <f t="shared" si="16"/>
        <v>61098.075614499998</v>
      </c>
    </row>
    <row r="209" spans="1:15" x14ac:dyDescent="0.25">
      <c r="A209" s="40">
        <v>42571</v>
      </c>
      <c r="B209" s="36" t="s">
        <v>278</v>
      </c>
      <c r="C209" s="36" t="s">
        <v>279</v>
      </c>
      <c r="D209" s="34" t="s">
        <v>280</v>
      </c>
      <c r="E209" s="23">
        <v>135497.12</v>
      </c>
      <c r="F209" s="23">
        <v>2995.92</v>
      </c>
      <c r="G209" s="23">
        <v>3888.77</v>
      </c>
      <c r="H209" s="5">
        <f t="shared" si="17"/>
        <v>128612.42999999998</v>
      </c>
      <c r="I209" s="23">
        <v>20926.38</v>
      </c>
      <c r="J209" s="5">
        <v>0</v>
      </c>
      <c r="K209" s="5">
        <v>0</v>
      </c>
      <c r="L209" s="5">
        <v>0</v>
      </c>
      <c r="M209" s="5">
        <v>0</v>
      </c>
      <c r="N209" s="5">
        <f t="shared" si="18"/>
        <v>27811.07</v>
      </c>
      <c r="O209" s="5">
        <f t="shared" si="16"/>
        <v>107686.04999999999</v>
      </c>
    </row>
    <row r="210" spans="1:15" x14ac:dyDescent="0.25">
      <c r="A210" s="40">
        <v>42571</v>
      </c>
      <c r="B210" s="36" t="s">
        <v>278</v>
      </c>
      <c r="C210" s="3" t="s">
        <v>281</v>
      </c>
      <c r="D210" s="4" t="s">
        <v>42</v>
      </c>
      <c r="E210" s="5">
        <v>64522.440499999997</v>
      </c>
      <c r="F210" s="5">
        <v>1961.48</v>
      </c>
      <c r="G210" s="5">
        <v>1851.79</v>
      </c>
      <c r="H210" s="5">
        <f t="shared" si="17"/>
        <v>60709.170499999993</v>
      </c>
      <c r="I210" s="5">
        <v>4467.82</v>
      </c>
      <c r="J210" s="5">
        <v>0</v>
      </c>
      <c r="K210" s="5">
        <v>0</v>
      </c>
      <c r="L210" s="5">
        <v>0</v>
      </c>
      <c r="M210" s="5">
        <v>0</v>
      </c>
      <c r="N210" s="5">
        <f t="shared" si="18"/>
        <v>8281.09</v>
      </c>
      <c r="O210" s="5">
        <f t="shared" si="16"/>
        <v>56241.3505</v>
      </c>
    </row>
    <row r="211" spans="1:15" x14ac:dyDescent="0.25">
      <c r="A211" s="40">
        <v>42571</v>
      </c>
      <c r="B211" s="8" t="s">
        <v>282</v>
      </c>
      <c r="C211" s="5" t="s">
        <v>283</v>
      </c>
      <c r="D211" s="4" t="s">
        <v>145</v>
      </c>
      <c r="E211" s="5">
        <v>193567.30625424607</v>
      </c>
      <c r="F211" s="5">
        <v>2995.92</v>
      </c>
      <c r="G211" s="5">
        <v>5555.38</v>
      </c>
      <c r="H211" s="5">
        <f t="shared" ref="H211:H217" si="19">SUM(E211-F211-G211-L211)</f>
        <v>185016.00625424605</v>
      </c>
      <c r="I211" s="5">
        <v>35027.269999999997</v>
      </c>
      <c r="J211" s="5">
        <v>0</v>
      </c>
      <c r="K211" s="5">
        <v>0</v>
      </c>
      <c r="L211" s="5">
        <v>0</v>
      </c>
      <c r="M211" s="5">
        <v>0</v>
      </c>
      <c r="N211" s="5">
        <f t="shared" si="18"/>
        <v>43578.569999999992</v>
      </c>
      <c r="O211" s="5">
        <f t="shared" si="16"/>
        <v>149988.73625424609</v>
      </c>
    </row>
    <row r="212" spans="1:15" x14ac:dyDescent="0.25">
      <c r="A212" s="40">
        <v>42571</v>
      </c>
      <c r="B212" s="8" t="s">
        <v>282</v>
      </c>
      <c r="C212" s="9" t="s">
        <v>284</v>
      </c>
      <c r="D212" s="4" t="s">
        <v>285</v>
      </c>
      <c r="E212" s="5">
        <v>90331.41</v>
      </c>
      <c r="F212" s="5">
        <v>2746.07</v>
      </c>
      <c r="G212" s="5">
        <v>2592.5</v>
      </c>
      <c r="H212" s="5">
        <f t="shared" si="19"/>
        <v>84992.84</v>
      </c>
      <c r="I212" s="5">
        <v>10021.48</v>
      </c>
      <c r="J212" s="5">
        <v>0</v>
      </c>
      <c r="K212" s="5">
        <v>0</v>
      </c>
      <c r="L212" s="5">
        <v>0</v>
      </c>
      <c r="M212" s="5">
        <v>0</v>
      </c>
      <c r="N212" s="5">
        <f t="shared" si="18"/>
        <v>15360.05</v>
      </c>
      <c r="O212" s="5">
        <f t="shared" si="16"/>
        <v>74971.360000000001</v>
      </c>
    </row>
    <row r="213" spans="1:15" x14ac:dyDescent="0.25">
      <c r="A213" s="40">
        <v>42571</v>
      </c>
      <c r="B213" s="8" t="s">
        <v>282</v>
      </c>
      <c r="C213" s="33" t="s">
        <v>286</v>
      </c>
      <c r="D213" s="34" t="s">
        <v>287</v>
      </c>
      <c r="E213" s="5">
        <v>58070.191876273821</v>
      </c>
      <c r="F213" s="5">
        <v>1765.33</v>
      </c>
      <c r="G213" s="5">
        <v>1666.61</v>
      </c>
      <c r="H213" s="5">
        <f t="shared" si="19"/>
        <v>53723.491876273816</v>
      </c>
      <c r="I213" s="5">
        <v>3070.68</v>
      </c>
      <c r="J213" s="5">
        <v>0</v>
      </c>
      <c r="K213" s="5">
        <v>0</v>
      </c>
      <c r="L213" s="5">
        <v>914.76</v>
      </c>
      <c r="M213" s="5">
        <v>0</v>
      </c>
      <c r="N213" s="5">
        <f t="shared" si="18"/>
        <v>7417.3799999999992</v>
      </c>
      <c r="O213" s="5">
        <f t="shared" si="16"/>
        <v>50652.811876273823</v>
      </c>
    </row>
    <row r="214" spans="1:15" x14ac:dyDescent="0.25">
      <c r="A214" s="40">
        <v>42571</v>
      </c>
      <c r="B214" s="8" t="s">
        <v>282</v>
      </c>
      <c r="C214" s="33" t="s">
        <v>288</v>
      </c>
      <c r="D214" s="34" t="s">
        <v>22</v>
      </c>
      <c r="E214" s="5">
        <v>58070.191876273821</v>
      </c>
      <c r="F214" s="5">
        <v>1765.33</v>
      </c>
      <c r="G214" s="5">
        <v>1666.61</v>
      </c>
      <c r="H214" s="5">
        <f t="shared" si="19"/>
        <v>54638.251876273818</v>
      </c>
      <c r="I214" s="5">
        <v>3253.63</v>
      </c>
      <c r="J214" s="5">
        <v>0</v>
      </c>
      <c r="K214" s="5">
        <v>0</v>
      </c>
      <c r="L214" s="5">
        <v>0</v>
      </c>
      <c r="M214" s="5">
        <v>0</v>
      </c>
      <c r="N214" s="5">
        <f t="shared" si="18"/>
        <v>6685.57</v>
      </c>
      <c r="O214" s="5">
        <f t="shared" si="16"/>
        <v>51384.621876273821</v>
      </c>
    </row>
    <row r="215" spans="1:15" x14ac:dyDescent="0.25">
      <c r="A215" s="40">
        <v>42571</v>
      </c>
      <c r="B215" s="8" t="s">
        <v>282</v>
      </c>
      <c r="C215" s="33" t="s">
        <v>289</v>
      </c>
      <c r="D215" s="34" t="s">
        <v>290</v>
      </c>
      <c r="E215" s="5">
        <v>45165.720999999998</v>
      </c>
      <c r="F215" s="5">
        <v>1373.04</v>
      </c>
      <c r="G215" s="5">
        <v>1296.26</v>
      </c>
      <c r="H215" s="5">
        <f t="shared" si="19"/>
        <v>42496.420999999995</v>
      </c>
      <c r="I215" s="5">
        <v>1258.45</v>
      </c>
      <c r="J215" s="5">
        <v>0</v>
      </c>
      <c r="K215" s="5">
        <v>0</v>
      </c>
      <c r="L215" s="5">
        <v>0</v>
      </c>
      <c r="M215" s="5">
        <v>0</v>
      </c>
      <c r="N215" s="5">
        <f t="shared" si="18"/>
        <v>3927.75</v>
      </c>
      <c r="O215" s="5">
        <f t="shared" si="16"/>
        <v>41237.970999999998</v>
      </c>
    </row>
    <row r="216" spans="1:15" x14ac:dyDescent="0.25">
      <c r="A216" s="40">
        <v>42571</v>
      </c>
      <c r="B216" s="8" t="s">
        <v>282</v>
      </c>
      <c r="C216" s="33" t="s">
        <v>291</v>
      </c>
      <c r="D216" s="34" t="s">
        <v>292</v>
      </c>
      <c r="E216" s="5">
        <v>45165.720999999998</v>
      </c>
      <c r="F216" s="5">
        <v>1373.04</v>
      </c>
      <c r="G216" s="5">
        <v>1296.26</v>
      </c>
      <c r="H216" s="5">
        <f t="shared" si="19"/>
        <v>42496.420999999995</v>
      </c>
      <c r="I216" s="5">
        <v>1258.45</v>
      </c>
      <c r="J216" s="5">
        <v>0</v>
      </c>
      <c r="K216" s="5">
        <v>0</v>
      </c>
      <c r="L216" s="5">
        <v>0</v>
      </c>
      <c r="M216" s="5">
        <v>0</v>
      </c>
      <c r="N216" s="5">
        <f t="shared" si="18"/>
        <v>3927.75</v>
      </c>
      <c r="O216" s="5">
        <f t="shared" si="16"/>
        <v>41237.970999999998</v>
      </c>
    </row>
    <row r="217" spans="1:15" x14ac:dyDescent="0.25">
      <c r="A217" s="40">
        <v>42571</v>
      </c>
      <c r="B217" s="8" t="s">
        <v>282</v>
      </c>
      <c r="C217" s="37" t="s">
        <v>293</v>
      </c>
      <c r="D217" s="34" t="s">
        <v>294</v>
      </c>
      <c r="E217" s="5">
        <v>57500</v>
      </c>
      <c r="F217" s="5">
        <v>1748</v>
      </c>
      <c r="G217" s="5">
        <v>1650.25</v>
      </c>
      <c r="H217" s="5">
        <f t="shared" si="19"/>
        <v>54101.75</v>
      </c>
      <c r="I217" s="5">
        <v>3146.33</v>
      </c>
      <c r="J217" s="5">
        <v>0</v>
      </c>
      <c r="K217" s="5">
        <v>0</v>
      </c>
      <c r="L217" s="5">
        <v>0</v>
      </c>
      <c r="M217" s="5">
        <v>0</v>
      </c>
      <c r="N217" s="5">
        <f t="shared" si="18"/>
        <v>6544.58</v>
      </c>
      <c r="O217" s="5">
        <f t="shared" si="16"/>
        <v>50955.42</v>
      </c>
    </row>
    <row r="218" spans="1:15" x14ac:dyDescent="0.25">
      <c r="A218" s="40">
        <v>42571</v>
      </c>
      <c r="B218" s="8" t="s">
        <v>295</v>
      </c>
      <c r="C218" s="3" t="s">
        <v>296</v>
      </c>
      <c r="D218" s="4" t="s">
        <v>134</v>
      </c>
      <c r="E218" s="5">
        <v>193567.30625424607</v>
      </c>
      <c r="F218" s="5">
        <v>2995.92</v>
      </c>
      <c r="G218" s="5">
        <v>5555.38</v>
      </c>
      <c r="H218" s="5">
        <f t="shared" ref="H218:H227" si="20">SUM(E218-F218-G218-L218)</f>
        <v>185016.00625424605</v>
      </c>
      <c r="I218" s="5">
        <v>35027.269999999997</v>
      </c>
      <c r="J218" s="5">
        <v>0</v>
      </c>
      <c r="K218" s="5">
        <v>0</v>
      </c>
      <c r="L218" s="5">
        <v>0</v>
      </c>
      <c r="M218" s="5">
        <v>0</v>
      </c>
      <c r="N218" s="5">
        <f t="shared" si="18"/>
        <v>43578.569999999992</v>
      </c>
      <c r="O218" s="5">
        <f t="shared" si="16"/>
        <v>149988.73625424609</v>
      </c>
    </row>
    <row r="219" spans="1:15" x14ac:dyDescent="0.25">
      <c r="A219" s="40">
        <v>42571</v>
      </c>
      <c r="B219" s="8" t="s">
        <v>295</v>
      </c>
      <c r="C219" s="17" t="s">
        <v>297</v>
      </c>
      <c r="D219" s="18" t="s">
        <v>298</v>
      </c>
      <c r="E219" s="5">
        <v>70974.675614499996</v>
      </c>
      <c r="F219" s="5">
        <v>2157.63</v>
      </c>
      <c r="G219" s="5">
        <v>2036.97</v>
      </c>
      <c r="H219" s="5">
        <f t="shared" si="20"/>
        <v>65865.315614499996</v>
      </c>
      <c r="I219" s="5">
        <v>5499.05</v>
      </c>
      <c r="J219" s="5">
        <v>0</v>
      </c>
      <c r="K219" s="5">
        <v>0</v>
      </c>
      <c r="L219" s="5">
        <v>914.76</v>
      </c>
      <c r="M219" s="5">
        <v>0</v>
      </c>
      <c r="N219" s="5">
        <f t="shared" si="18"/>
        <v>10608.410000000002</v>
      </c>
      <c r="O219" s="5">
        <f t="shared" si="16"/>
        <v>60366.265614499993</v>
      </c>
    </row>
    <row r="220" spans="1:15" x14ac:dyDescent="0.25">
      <c r="A220" s="40">
        <v>42571</v>
      </c>
      <c r="B220" s="6" t="s">
        <v>299</v>
      </c>
      <c r="C220" s="3" t="s">
        <v>300</v>
      </c>
      <c r="D220" s="4" t="s">
        <v>121</v>
      </c>
      <c r="E220" s="5">
        <v>135497.11869050001</v>
      </c>
      <c r="F220" s="23">
        <v>2995.92</v>
      </c>
      <c r="G220" s="23">
        <v>3888.77</v>
      </c>
      <c r="H220" s="5">
        <f t="shared" si="20"/>
        <v>128612.42869049999</v>
      </c>
      <c r="I220" s="23">
        <v>20926.38</v>
      </c>
      <c r="J220" s="5">
        <v>0</v>
      </c>
      <c r="K220" s="5">
        <v>0</v>
      </c>
      <c r="L220" s="5">
        <v>0</v>
      </c>
      <c r="M220" s="5">
        <v>0</v>
      </c>
      <c r="N220" s="5">
        <f t="shared" si="18"/>
        <v>27811.07</v>
      </c>
      <c r="O220" s="5">
        <f t="shared" si="16"/>
        <v>107686.0486905</v>
      </c>
    </row>
    <row r="221" spans="1:15" x14ac:dyDescent="0.25">
      <c r="A221" s="40">
        <v>42571</v>
      </c>
      <c r="B221" s="6" t="s">
        <v>299</v>
      </c>
      <c r="C221" s="3" t="s">
        <v>301</v>
      </c>
      <c r="D221" s="4" t="s">
        <v>302</v>
      </c>
      <c r="E221" s="5">
        <v>70974.675614499996</v>
      </c>
      <c r="F221" s="5">
        <v>2157.63</v>
      </c>
      <c r="G221" s="5">
        <v>2036.97</v>
      </c>
      <c r="H221" s="5">
        <f t="shared" si="20"/>
        <v>66780.07561449999</v>
      </c>
      <c r="I221" s="5">
        <v>5682</v>
      </c>
      <c r="J221" s="5">
        <v>0</v>
      </c>
      <c r="K221" s="5">
        <v>0</v>
      </c>
      <c r="L221" s="5">
        <v>0</v>
      </c>
      <c r="M221" s="5">
        <v>0</v>
      </c>
      <c r="N221" s="5">
        <f t="shared" si="18"/>
        <v>9876.6</v>
      </c>
      <c r="O221" s="5">
        <f t="shared" si="16"/>
        <v>61098.075614499998</v>
      </c>
    </row>
    <row r="222" spans="1:15" x14ac:dyDescent="0.25">
      <c r="A222" s="40">
        <v>42571</v>
      </c>
      <c r="B222" s="6" t="s">
        <v>299</v>
      </c>
      <c r="C222" s="3" t="s">
        <v>303</v>
      </c>
      <c r="D222" s="4" t="s">
        <v>304</v>
      </c>
      <c r="E222" s="5">
        <v>45165.720999999998</v>
      </c>
      <c r="F222" s="5">
        <v>1373.04</v>
      </c>
      <c r="G222" s="5">
        <v>1296.26</v>
      </c>
      <c r="H222" s="5">
        <f t="shared" si="20"/>
        <v>40666.900999999998</v>
      </c>
      <c r="I222" s="5">
        <v>1134.02</v>
      </c>
      <c r="J222" s="5">
        <v>0</v>
      </c>
      <c r="K222" s="5">
        <v>0</v>
      </c>
      <c r="L222" s="5">
        <v>1829.52</v>
      </c>
      <c r="M222" s="5">
        <v>0</v>
      </c>
      <c r="N222" s="5">
        <f t="shared" si="18"/>
        <v>5632.84</v>
      </c>
      <c r="O222" s="5">
        <f t="shared" si="16"/>
        <v>39532.880999999994</v>
      </c>
    </row>
    <row r="223" spans="1:15" x14ac:dyDescent="0.25">
      <c r="A223" s="40">
        <v>42571</v>
      </c>
      <c r="B223" s="6" t="s">
        <v>305</v>
      </c>
      <c r="C223" s="3" t="s">
        <v>306</v>
      </c>
      <c r="D223" s="4" t="s">
        <v>121</v>
      </c>
      <c r="E223" s="5">
        <v>135497.11869050001</v>
      </c>
      <c r="F223" s="23">
        <v>2995.92</v>
      </c>
      <c r="G223" s="23">
        <v>3888.77</v>
      </c>
      <c r="H223" s="5">
        <f t="shared" si="20"/>
        <v>128612.42869049999</v>
      </c>
      <c r="I223" s="23">
        <v>20926.38</v>
      </c>
      <c r="J223" s="5">
        <v>0</v>
      </c>
      <c r="K223" s="5">
        <v>0</v>
      </c>
      <c r="L223" s="5">
        <v>0</v>
      </c>
      <c r="M223" s="5">
        <v>0</v>
      </c>
      <c r="N223" s="5">
        <f t="shared" si="18"/>
        <v>27811.07</v>
      </c>
      <c r="O223" s="5">
        <f t="shared" si="16"/>
        <v>107686.0486905</v>
      </c>
    </row>
    <row r="224" spans="1:15" x14ac:dyDescent="0.25">
      <c r="A224" s="40">
        <v>42571</v>
      </c>
      <c r="B224" s="6" t="s">
        <v>307</v>
      </c>
      <c r="C224" s="3" t="s">
        <v>308</v>
      </c>
      <c r="D224" s="7" t="s">
        <v>145</v>
      </c>
      <c r="E224" s="5">
        <v>193567.30625424607</v>
      </c>
      <c r="F224" s="5">
        <v>2995.92</v>
      </c>
      <c r="G224" s="5">
        <v>5555.38</v>
      </c>
      <c r="H224" s="5">
        <f t="shared" si="20"/>
        <v>183186.48625424606</v>
      </c>
      <c r="I224" s="5">
        <v>34569.49</v>
      </c>
      <c r="J224" s="5">
        <v>0</v>
      </c>
      <c r="K224" s="5">
        <v>0</v>
      </c>
      <c r="L224" s="5">
        <v>1829.52</v>
      </c>
      <c r="M224" s="5">
        <v>0</v>
      </c>
      <c r="N224" s="5">
        <f t="shared" si="18"/>
        <v>44950.30999999999</v>
      </c>
      <c r="O224" s="5">
        <f t="shared" si="16"/>
        <v>148616.99625424607</v>
      </c>
    </row>
    <row r="225" spans="1:15" x14ac:dyDescent="0.25">
      <c r="A225" s="40">
        <v>42571</v>
      </c>
      <c r="B225" s="6" t="s">
        <v>307</v>
      </c>
      <c r="C225" s="3" t="s">
        <v>309</v>
      </c>
      <c r="D225" s="4" t="s">
        <v>298</v>
      </c>
      <c r="E225" s="5">
        <v>70974.675614499996</v>
      </c>
      <c r="F225" s="5">
        <v>2157.63</v>
      </c>
      <c r="G225" s="5">
        <v>2036.97</v>
      </c>
      <c r="H225" s="5">
        <f t="shared" si="20"/>
        <v>66780.07561449999</v>
      </c>
      <c r="I225" s="5">
        <v>5681.98</v>
      </c>
      <c r="J225" s="5">
        <v>0</v>
      </c>
      <c r="K225" s="5">
        <v>0</v>
      </c>
      <c r="L225" s="5">
        <v>0</v>
      </c>
      <c r="M225" s="5">
        <v>0</v>
      </c>
      <c r="N225" s="5">
        <f t="shared" si="18"/>
        <v>9876.58</v>
      </c>
      <c r="O225" s="5">
        <f t="shared" si="16"/>
        <v>61098.095614499995</v>
      </c>
    </row>
    <row r="226" spans="1:15" x14ac:dyDescent="0.25">
      <c r="A226" s="40">
        <v>42571</v>
      </c>
      <c r="B226" s="6" t="s">
        <v>310</v>
      </c>
      <c r="C226" s="3" t="s">
        <v>311</v>
      </c>
      <c r="D226" s="4" t="s">
        <v>145</v>
      </c>
      <c r="E226" s="5">
        <v>193567.30625424607</v>
      </c>
      <c r="F226" s="5">
        <v>2995.92</v>
      </c>
      <c r="G226" s="5">
        <v>5555.38</v>
      </c>
      <c r="H226" s="5">
        <f t="shared" si="20"/>
        <v>185016.00625424605</v>
      </c>
      <c r="I226" s="5">
        <v>35027.269999999997</v>
      </c>
      <c r="J226" s="5">
        <v>0</v>
      </c>
      <c r="K226" s="5">
        <v>0</v>
      </c>
      <c r="L226" s="5">
        <v>0</v>
      </c>
      <c r="M226" s="5">
        <v>0</v>
      </c>
      <c r="N226" s="5">
        <f t="shared" si="18"/>
        <v>43578.569999999992</v>
      </c>
      <c r="O226" s="5">
        <f t="shared" si="16"/>
        <v>149988.73625424609</v>
      </c>
    </row>
    <row r="227" spans="1:15" x14ac:dyDescent="0.25">
      <c r="A227" s="40">
        <v>42571</v>
      </c>
      <c r="B227" s="6" t="s">
        <v>310</v>
      </c>
      <c r="C227" s="17" t="s">
        <v>312</v>
      </c>
      <c r="D227" s="18" t="s">
        <v>263</v>
      </c>
      <c r="E227" s="5">
        <v>64522.435418082008</v>
      </c>
      <c r="F227" s="5">
        <v>1961.48</v>
      </c>
      <c r="G227" s="5">
        <v>1851.79</v>
      </c>
      <c r="H227" s="5">
        <f t="shared" si="20"/>
        <v>60709.165418082004</v>
      </c>
      <c r="I227" s="5">
        <v>4467.82</v>
      </c>
      <c r="J227" s="5">
        <v>0</v>
      </c>
      <c r="K227" s="5">
        <v>0</v>
      </c>
      <c r="L227" s="5">
        <v>0</v>
      </c>
      <c r="M227" s="5">
        <v>0</v>
      </c>
      <c r="N227" s="5">
        <f t="shared" si="18"/>
        <v>8281.09</v>
      </c>
      <c r="O227" s="5">
        <f t="shared" si="16"/>
        <v>56241.345418082012</v>
      </c>
    </row>
    <row r="228" spans="1:15" x14ac:dyDescent="0.25">
      <c r="A228" s="40">
        <v>42571</v>
      </c>
      <c r="B228" s="6" t="s">
        <v>310</v>
      </c>
      <c r="C228" s="17" t="s">
        <v>313</v>
      </c>
      <c r="D228" s="18" t="s">
        <v>106</v>
      </c>
      <c r="E228" s="5">
        <v>38713.47</v>
      </c>
      <c r="F228" s="5">
        <v>1176.8900000000001</v>
      </c>
      <c r="G228" s="5">
        <v>1111.08</v>
      </c>
      <c r="H228" s="5">
        <f>E228-F228-G228</f>
        <v>36425.5</v>
      </c>
      <c r="I228" s="5">
        <v>347.81</v>
      </c>
      <c r="J228" s="5">
        <v>0</v>
      </c>
      <c r="K228" s="5">
        <v>0</v>
      </c>
      <c r="L228" s="5">
        <v>0</v>
      </c>
      <c r="M228" s="5">
        <v>0</v>
      </c>
      <c r="N228" s="5">
        <f t="shared" si="18"/>
        <v>2635.78</v>
      </c>
      <c r="O228" s="5">
        <f t="shared" si="16"/>
        <v>36077.69</v>
      </c>
    </row>
    <row r="229" spans="1:15" x14ac:dyDescent="0.25">
      <c r="A229" s="40">
        <v>42571</v>
      </c>
      <c r="B229" s="26" t="s">
        <v>314</v>
      </c>
      <c r="C229" s="28" t="s">
        <v>315</v>
      </c>
      <c r="D229" s="29" t="s">
        <v>121</v>
      </c>
      <c r="E229" s="5">
        <v>135497.12</v>
      </c>
      <c r="F229" s="23">
        <v>2995.92</v>
      </c>
      <c r="G229" s="23">
        <v>3888.77</v>
      </c>
      <c r="H229" s="5">
        <f>SUM(E229-F229-G229-L229)</f>
        <v>127697.66999999998</v>
      </c>
      <c r="I229" s="23">
        <v>20697.689999999999</v>
      </c>
      <c r="J229" s="5">
        <v>0</v>
      </c>
      <c r="K229" s="5">
        <v>0</v>
      </c>
      <c r="L229" s="5">
        <v>914.76</v>
      </c>
      <c r="M229" s="5">
        <v>0</v>
      </c>
      <c r="N229" s="5">
        <f t="shared" si="18"/>
        <v>28497.139999999996</v>
      </c>
      <c r="O229" s="5">
        <f t="shared" si="16"/>
        <v>106999.98</v>
      </c>
    </row>
    <row r="230" spans="1:15" x14ac:dyDescent="0.25">
      <c r="A230" s="40">
        <v>42571</v>
      </c>
      <c r="B230" s="26" t="s">
        <v>314</v>
      </c>
      <c r="C230" s="28" t="s">
        <v>316</v>
      </c>
      <c r="D230" s="29" t="s">
        <v>298</v>
      </c>
      <c r="E230" s="5">
        <v>70974.678959890211</v>
      </c>
      <c r="F230" s="5">
        <v>2157.63</v>
      </c>
      <c r="G230" s="5">
        <v>2036.97</v>
      </c>
      <c r="H230" s="5">
        <f>SUM(E230-F230-G230-L230)</f>
        <v>65865.31895989021</v>
      </c>
      <c r="I230" s="5">
        <v>5499.05</v>
      </c>
      <c r="J230" s="5">
        <v>0</v>
      </c>
      <c r="K230" s="5">
        <v>0</v>
      </c>
      <c r="L230" s="5">
        <v>914.76</v>
      </c>
      <c r="M230" s="5">
        <v>0</v>
      </c>
      <c r="N230" s="5">
        <f t="shared" si="18"/>
        <v>10608.410000000002</v>
      </c>
      <c r="O230" s="5">
        <f t="shared" si="16"/>
        <v>60366.268959890207</v>
      </c>
    </row>
    <row r="231" spans="1:15" x14ac:dyDescent="0.25">
      <c r="A231" s="40">
        <v>42571</v>
      </c>
      <c r="B231" s="26" t="s">
        <v>314</v>
      </c>
      <c r="C231" s="28" t="s">
        <v>317</v>
      </c>
      <c r="D231" s="29" t="s">
        <v>298</v>
      </c>
      <c r="E231" s="5">
        <v>70974.675614499996</v>
      </c>
      <c r="F231" s="5">
        <v>2157.63</v>
      </c>
      <c r="G231" s="5">
        <v>2036.97</v>
      </c>
      <c r="H231" s="5">
        <f>SUM(E231-F231-G231-L231)</f>
        <v>66780.07561449999</v>
      </c>
      <c r="I231" s="5">
        <v>5682</v>
      </c>
      <c r="J231" s="5">
        <v>0</v>
      </c>
      <c r="K231" s="5">
        <v>0</v>
      </c>
      <c r="L231" s="5">
        <v>0</v>
      </c>
      <c r="M231" s="5">
        <v>0</v>
      </c>
      <c r="N231" s="5">
        <f t="shared" si="18"/>
        <v>9876.6</v>
      </c>
      <c r="O231" s="5">
        <f t="shared" si="16"/>
        <v>61098.075614499998</v>
      </c>
    </row>
    <row r="232" spans="1:15" x14ac:dyDescent="0.25">
      <c r="A232" s="40">
        <v>42571</v>
      </c>
      <c r="B232" s="26" t="s">
        <v>314</v>
      </c>
      <c r="C232" s="19" t="s">
        <v>318</v>
      </c>
      <c r="D232" s="29" t="s">
        <v>263</v>
      </c>
      <c r="E232" s="5">
        <v>64522.440499999997</v>
      </c>
      <c r="F232" s="5">
        <v>1961.48</v>
      </c>
      <c r="G232" s="5">
        <v>1851.79</v>
      </c>
      <c r="H232" s="5">
        <f>SUM(E232-F232-G232-L232)</f>
        <v>60709.170499999993</v>
      </c>
      <c r="I232" s="5">
        <v>4467.82</v>
      </c>
      <c r="J232" s="5">
        <v>0</v>
      </c>
      <c r="K232" s="5">
        <v>0</v>
      </c>
      <c r="L232" s="5">
        <v>0</v>
      </c>
      <c r="M232" s="5">
        <v>0</v>
      </c>
      <c r="N232" s="5">
        <f t="shared" si="18"/>
        <v>8281.09</v>
      </c>
      <c r="O232" s="5">
        <f t="shared" si="16"/>
        <v>56241.3505</v>
      </c>
    </row>
    <row r="233" spans="1:15" x14ac:dyDescent="0.25">
      <c r="A233" s="40">
        <v>42571</v>
      </c>
      <c r="B233" s="8" t="s">
        <v>319</v>
      </c>
      <c r="C233" s="25" t="s">
        <v>320</v>
      </c>
      <c r="D233" s="4" t="s">
        <v>121</v>
      </c>
      <c r="E233" s="5">
        <v>135497.12</v>
      </c>
      <c r="F233" s="23">
        <v>2995.92</v>
      </c>
      <c r="G233" s="23">
        <v>3888.77</v>
      </c>
      <c r="H233" s="5">
        <f t="shared" ref="H233:H241" si="21">SUM(E233-F233-G233-L233)</f>
        <v>128612.42999999998</v>
      </c>
      <c r="I233" s="23">
        <v>20926.38</v>
      </c>
      <c r="J233" s="5">
        <v>0</v>
      </c>
      <c r="K233" s="5">
        <v>0</v>
      </c>
      <c r="L233" s="5">
        <v>0</v>
      </c>
      <c r="M233" s="5">
        <v>0</v>
      </c>
      <c r="N233" s="5">
        <f t="shared" si="18"/>
        <v>27811.07</v>
      </c>
      <c r="O233" s="5">
        <f t="shared" ref="O233:O241" si="22">E233-N233</f>
        <v>107686.04999999999</v>
      </c>
    </row>
    <row r="234" spans="1:15" x14ac:dyDescent="0.25">
      <c r="A234" s="40">
        <v>42571</v>
      </c>
      <c r="B234" s="8" t="s">
        <v>319</v>
      </c>
      <c r="C234" s="3" t="s">
        <v>321</v>
      </c>
      <c r="D234" s="4" t="s">
        <v>322</v>
      </c>
      <c r="E234" s="5">
        <v>109688.1414601</v>
      </c>
      <c r="F234" s="5">
        <v>2995.92</v>
      </c>
      <c r="G234" s="5">
        <v>3148.05</v>
      </c>
      <c r="H234" s="5">
        <f t="shared" si="21"/>
        <v>103544.1714601</v>
      </c>
      <c r="I234" s="5">
        <v>14659.31</v>
      </c>
      <c r="J234" s="5">
        <v>0</v>
      </c>
      <c r="K234" s="5">
        <v>0</v>
      </c>
      <c r="L234" s="5">
        <v>0</v>
      </c>
      <c r="M234" s="5">
        <v>0</v>
      </c>
      <c r="N234" s="5">
        <f t="shared" ref="N234:N261" si="23">SUM(F234+G234+I234+K234+L234)</f>
        <v>20803.28</v>
      </c>
      <c r="O234" s="5">
        <f t="shared" si="22"/>
        <v>88884.861460100001</v>
      </c>
    </row>
    <row r="235" spans="1:15" x14ac:dyDescent="0.25">
      <c r="A235" s="40">
        <v>42571</v>
      </c>
      <c r="B235" s="8" t="s">
        <v>319</v>
      </c>
      <c r="C235" s="3" t="s">
        <v>323</v>
      </c>
      <c r="D235" s="4" t="s">
        <v>22</v>
      </c>
      <c r="E235" s="5">
        <v>58070.191876273821</v>
      </c>
      <c r="F235" s="5">
        <v>1765.33</v>
      </c>
      <c r="G235" s="5">
        <v>1666.61</v>
      </c>
      <c r="H235" s="5">
        <f t="shared" si="21"/>
        <v>54638.251876273818</v>
      </c>
      <c r="I235" s="5">
        <v>3253.63</v>
      </c>
      <c r="J235" s="5">
        <v>0</v>
      </c>
      <c r="K235" s="5">
        <v>0</v>
      </c>
      <c r="L235" s="5">
        <v>0</v>
      </c>
      <c r="M235" s="5">
        <v>0</v>
      </c>
      <c r="N235" s="5">
        <f t="shared" si="23"/>
        <v>6685.57</v>
      </c>
      <c r="O235" s="5">
        <f t="shared" si="22"/>
        <v>51384.621876273821</v>
      </c>
    </row>
    <row r="236" spans="1:15" x14ac:dyDescent="0.25">
      <c r="A236" s="40">
        <v>42571</v>
      </c>
      <c r="B236" s="8" t="s">
        <v>319</v>
      </c>
      <c r="C236" s="17" t="s">
        <v>324</v>
      </c>
      <c r="D236" s="18" t="s">
        <v>106</v>
      </c>
      <c r="E236" s="5">
        <v>38713.47</v>
      </c>
      <c r="F236" s="5">
        <v>1176.8900000000001</v>
      </c>
      <c r="G236" s="5">
        <v>1111.08</v>
      </c>
      <c r="H236" s="5">
        <f t="shared" si="21"/>
        <v>36425.5</v>
      </c>
      <c r="I236" s="5">
        <v>347.81</v>
      </c>
      <c r="J236" s="5">
        <v>0</v>
      </c>
      <c r="K236" s="5">
        <v>0</v>
      </c>
      <c r="L236" s="5">
        <v>0</v>
      </c>
      <c r="M236" s="5">
        <v>0</v>
      </c>
      <c r="N236" s="5">
        <f t="shared" si="23"/>
        <v>2635.78</v>
      </c>
      <c r="O236" s="5">
        <f t="shared" si="22"/>
        <v>36077.69</v>
      </c>
    </row>
    <row r="237" spans="1:15" x14ac:dyDescent="0.25">
      <c r="A237" s="40">
        <v>42571</v>
      </c>
      <c r="B237" s="8" t="s">
        <v>319</v>
      </c>
      <c r="C237" s="17" t="s">
        <v>325</v>
      </c>
      <c r="D237" s="18" t="s">
        <v>326</v>
      </c>
      <c r="E237" s="5">
        <v>38713.47</v>
      </c>
      <c r="F237" s="5">
        <v>1176.8900000000001</v>
      </c>
      <c r="G237" s="5">
        <v>1111.08</v>
      </c>
      <c r="H237" s="5">
        <f t="shared" si="21"/>
        <v>36425.5</v>
      </c>
      <c r="I237" s="5">
        <v>347.81</v>
      </c>
      <c r="J237" s="5">
        <v>0</v>
      </c>
      <c r="K237" s="5">
        <v>0</v>
      </c>
      <c r="L237" s="5">
        <v>0</v>
      </c>
      <c r="M237" s="5">
        <v>0</v>
      </c>
      <c r="N237" s="5">
        <f t="shared" si="23"/>
        <v>2635.78</v>
      </c>
      <c r="O237" s="5">
        <f t="shared" si="22"/>
        <v>36077.69</v>
      </c>
    </row>
    <row r="238" spans="1:15" x14ac:dyDescent="0.25">
      <c r="A238" s="40">
        <v>42571</v>
      </c>
      <c r="B238" s="8" t="s">
        <v>319</v>
      </c>
      <c r="C238" s="17" t="s">
        <v>327</v>
      </c>
      <c r="D238" s="18" t="s">
        <v>265</v>
      </c>
      <c r="E238" s="5">
        <v>32261.217709041004</v>
      </c>
      <c r="F238" s="5">
        <v>980.74</v>
      </c>
      <c r="G238" s="5">
        <v>925.9</v>
      </c>
      <c r="H238" s="5">
        <f t="shared" si="21"/>
        <v>30354.577709041001</v>
      </c>
      <c r="I238" s="5">
        <v>0</v>
      </c>
      <c r="J238" s="5">
        <v>0</v>
      </c>
      <c r="K238" s="5">
        <v>0</v>
      </c>
      <c r="L238" s="5">
        <v>0</v>
      </c>
      <c r="M238" s="5">
        <v>0</v>
      </c>
      <c r="N238" s="5">
        <f t="shared" si="23"/>
        <v>1906.6399999999999</v>
      </c>
      <c r="O238" s="5">
        <f t="shared" si="22"/>
        <v>30354.577709041005</v>
      </c>
    </row>
    <row r="239" spans="1:15" x14ac:dyDescent="0.25">
      <c r="A239" s="40">
        <v>42571</v>
      </c>
      <c r="B239" s="8" t="s">
        <v>319</v>
      </c>
      <c r="C239" s="17" t="s">
        <v>328</v>
      </c>
      <c r="D239" s="18" t="s">
        <v>265</v>
      </c>
      <c r="E239" s="5">
        <v>32261.221537999998</v>
      </c>
      <c r="F239" s="5">
        <v>980.74</v>
      </c>
      <c r="G239" s="5">
        <v>925.9</v>
      </c>
      <c r="H239" s="5">
        <f t="shared" si="21"/>
        <v>30354.581537999995</v>
      </c>
      <c r="I239" s="5">
        <v>0</v>
      </c>
      <c r="J239" s="5">
        <v>0</v>
      </c>
      <c r="K239" s="5">
        <v>0</v>
      </c>
      <c r="L239" s="5">
        <v>0</v>
      </c>
      <c r="M239" s="5">
        <v>0</v>
      </c>
      <c r="N239" s="5">
        <f t="shared" si="23"/>
        <v>1906.6399999999999</v>
      </c>
      <c r="O239" s="5">
        <f t="shared" si="22"/>
        <v>30354.581537999999</v>
      </c>
    </row>
    <row r="240" spans="1:15" x14ac:dyDescent="0.25">
      <c r="A240" s="40">
        <v>42571</v>
      </c>
      <c r="B240" s="8" t="s">
        <v>319</v>
      </c>
      <c r="C240" s="17" t="s">
        <v>329</v>
      </c>
      <c r="D240" s="18" t="s">
        <v>265</v>
      </c>
      <c r="E240" s="5">
        <v>32261.221537999998</v>
      </c>
      <c r="F240" s="5">
        <v>980.74</v>
      </c>
      <c r="G240" s="5">
        <v>925.9</v>
      </c>
      <c r="H240" s="5">
        <f t="shared" si="21"/>
        <v>30354.581537999995</v>
      </c>
      <c r="I240" s="5">
        <v>0</v>
      </c>
      <c r="J240" s="5">
        <v>0</v>
      </c>
      <c r="K240" s="5">
        <v>0</v>
      </c>
      <c r="L240" s="5">
        <v>0</v>
      </c>
      <c r="M240" s="5">
        <v>0</v>
      </c>
      <c r="N240" s="5">
        <f t="shared" si="23"/>
        <v>1906.6399999999999</v>
      </c>
      <c r="O240" s="5">
        <f t="shared" si="22"/>
        <v>30354.581537999999</v>
      </c>
    </row>
    <row r="241" spans="1:15" x14ac:dyDescent="0.25">
      <c r="A241" s="40">
        <v>42571</v>
      </c>
      <c r="B241" s="8" t="s">
        <v>319</v>
      </c>
      <c r="C241" s="17" t="s">
        <v>330</v>
      </c>
      <c r="D241" s="18" t="s">
        <v>265</v>
      </c>
      <c r="E241" s="5">
        <v>32261.22</v>
      </c>
      <c r="F241" s="5">
        <v>980.74</v>
      </c>
      <c r="G241" s="5">
        <v>925.9</v>
      </c>
      <c r="H241" s="5">
        <f t="shared" si="21"/>
        <v>30354.579999999998</v>
      </c>
      <c r="I241" s="5">
        <v>0</v>
      </c>
      <c r="J241" s="5">
        <v>0</v>
      </c>
      <c r="K241" s="5">
        <v>0</v>
      </c>
      <c r="L241" s="5">
        <v>0</v>
      </c>
      <c r="M241" s="5">
        <v>0</v>
      </c>
      <c r="N241" s="5">
        <f t="shared" si="23"/>
        <v>1906.6399999999999</v>
      </c>
      <c r="O241" s="5">
        <f t="shared" si="22"/>
        <v>30354.58</v>
      </c>
    </row>
    <row r="242" spans="1:15" x14ac:dyDescent="0.25">
      <c r="A242" s="40">
        <v>42571</v>
      </c>
      <c r="B242" s="15" t="s">
        <v>331</v>
      </c>
      <c r="C242" s="3" t="s">
        <v>332</v>
      </c>
      <c r="D242" s="4" t="s">
        <v>121</v>
      </c>
      <c r="E242" s="5">
        <v>109688.14021073941</v>
      </c>
      <c r="F242" s="5">
        <v>2995.92</v>
      </c>
      <c r="G242" s="5">
        <v>3148.05</v>
      </c>
      <c r="H242" s="5">
        <f t="shared" ref="H242:H259" si="24">SUM(E242-F242-G242-L242)</f>
        <v>103544.17021073941</v>
      </c>
      <c r="I242" s="5">
        <v>14659.31</v>
      </c>
      <c r="J242" s="5">
        <v>0</v>
      </c>
      <c r="K242" s="5">
        <v>0</v>
      </c>
      <c r="L242" s="5">
        <v>0</v>
      </c>
      <c r="M242" s="5">
        <v>0</v>
      </c>
      <c r="N242" s="5">
        <f t="shared" si="23"/>
        <v>20803.28</v>
      </c>
      <c r="O242" s="5">
        <f t="shared" ref="O242:O261" si="25">SUM(E242-N242)</f>
        <v>88884.860210739411</v>
      </c>
    </row>
    <row r="243" spans="1:15" x14ac:dyDescent="0.25">
      <c r="A243" s="40">
        <v>42571</v>
      </c>
      <c r="B243" s="15" t="s">
        <v>331</v>
      </c>
      <c r="C243" s="3" t="s">
        <v>333</v>
      </c>
      <c r="D243" s="4" t="s">
        <v>334</v>
      </c>
      <c r="E243" s="5">
        <v>58845.5</v>
      </c>
      <c r="F243" s="5">
        <v>1788.9</v>
      </c>
      <c r="G243" s="5">
        <v>1668.87</v>
      </c>
      <c r="H243" s="5">
        <f t="shared" si="24"/>
        <v>55387.729999999996</v>
      </c>
      <c r="I243" s="5">
        <v>3403.53</v>
      </c>
      <c r="J243" s="5">
        <v>0</v>
      </c>
      <c r="K243" s="5">
        <v>0</v>
      </c>
      <c r="L243" s="5">
        <v>0</v>
      </c>
      <c r="M243" s="5">
        <v>0</v>
      </c>
      <c r="N243" s="5">
        <f t="shared" si="23"/>
        <v>6861.3</v>
      </c>
      <c r="O243" s="5">
        <f t="shared" si="25"/>
        <v>51984.2</v>
      </c>
    </row>
    <row r="244" spans="1:15" x14ac:dyDescent="0.25">
      <c r="A244" s="40">
        <v>42571</v>
      </c>
      <c r="B244" s="15" t="s">
        <v>331</v>
      </c>
      <c r="C244" s="17" t="s">
        <v>335</v>
      </c>
      <c r="D244" s="18" t="s">
        <v>336</v>
      </c>
      <c r="E244" s="5">
        <v>32261.217709041004</v>
      </c>
      <c r="F244" s="5">
        <v>980.74</v>
      </c>
      <c r="G244" s="5">
        <v>925.9</v>
      </c>
      <c r="H244" s="5">
        <f t="shared" si="24"/>
        <v>30354.577709041001</v>
      </c>
      <c r="I244" s="5">
        <v>0</v>
      </c>
      <c r="J244" s="5">
        <v>0</v>
      </c>
      <c r="K244" s="5">
        <v>0</v>
      </c>
      <c r="L244" s="5">
        <v>0</v>
      </c>
      <c r="M244" s="5">
        <v>0</v>
      </c>
      <c r="N244" s="5">
        <f t="shared" si="23"/>
        <v>1906.6399999999999</v>
      </c>
      <c r="O244" s="5">
        <f t="shared" si="25"/>
        <v>30354.577709041005</v>
      </c>
    </row>
    <row r="245" spans="1:15" x14ac:dyDescent="0.25">
      <c r="A245" s="40">
        <v>42571</v>
      </c>
      <c r="B245" s="15" t="s">
        <v>331</v>
      </c>
      <c r="C245" s="17" t="s">
        <v>337</v>
      </c>
      <c r="D245" s="18" t="s">
        <v>336</v>
      </c>
      <c r="E245" s="5">
        <v>32261.221537999998</v>
      </c>
      <c r="F245" s="5">
        <v>980.74</v>
      </c>
      <c r="G245" s="5">
        <v>925.9</v>
      </c>
      <c r="H245" s="5">
        <f t="shared" si="24"/>
        <v>30354.581537999995</v>
      </c>
      <c r="I245" s="5">
        <v>0</v>
      </c>
      <c r="J245" s="5">
        <v>0</v>
      </c>
      <c r="K245" s="5">
        <v>0</v>
      </c>
      <c r="L245" s="5">
        <v>0</v>
      </c>
      <c r="M245" s="5">
        <v>0</v>
      </c>
      <c r="N245" s="5">
        <f t="shared" si="23"/>
        <v>1906.6399999999999</v>
      </c>
      <c r="O245" s="5">
        <f t="shared" si="25"/>
        <v>30354.581537999999</v>
      </c>
    </row>
    <row r="246" spans="1:15" x14ac:dyDescent="0.25">
      <c r="A246" s="40">
        <v>42571</v>
      </c>
      <c r="B246" s="15" t="s">
        <v>331</v>
      </c>
      <c r="C246" s="17" t="s">
        <v>338</v>
      </c>
      <c r="D246" s="18" t="s">
        <v>265</v>
      </c>
      <c r="E246" s="5">
        <v>32261.217709041004</v>
      </c>
      <c r="F246" s="5">
        <v>980.74</v>
      </c>
      <c r="G246" s="5">
        <v>925.9</v>
      </c>
      <c r="H246" s="5">
        <f t="shared" si="24"/>
        <v>30354.577709041001</v>
      </c>
      <c r="I246" s="5">
        <v>0</v>
      </c>
      <c r="J246" s="5">
        <v>0</v>
      </c>
      <c r="K246" s="5">
        <v>0</v>
      </c>
      <c r="L246" s="5">
        <v>0</v>
      </c>
      <c r="M246" s="5">
        <v>0</v>
      </c>
      <c r="N246" s="5">
        <f t="shared" si="23"/>
        <v>1906.6399999999999</v>
      </c>
      <c r="O246" s="5">
        <f t="shared" si="25"/>
        <v>30354.577709041005</v>
      </c>
    </row>
    <row r="247" spans="1:15" x14ac:dyDescent="0.25">
      <c r="A247" s="40">
        <v>42571</v>
      </c>
      <c r="B247" s="15" t="s">
        <v>331</v>
      </c>
      <c r="C247" s="17" t="s">
        <v>339</v>
      </c>
      <c r="D247" s="18" t="s">
        <v>340</v>
      </c>
      <c r="E247" s="5">
        <v>19356.730625424603</v>
      </c>
      <c r="F247" s="5">
        <v>588.44000000000005</v>
      </c>
      <c r="G247" s="5">
        <v>555.54</v>
      </c>
      <c r="H247" s="5">
        <f t="shared" si="24"/>
        <v>18212.750625424604</v>
      </c>
      <c r="I247" s="5">
        <v>0</v>
      </c>
      <c r="J247" s="5">
        <v>0</v>
      </c>
      <c r="K247" s="5">
        <v>0</v>
      </c>
      <c r="L247" s="5">
        <v>0</v>
      </c>
      <c r="M247" s="5">
        <v>0</v>
      </c>
      <c r="N247" s="5">
        <f t="shared" si="23"/>
        <v>1143.98</v>
      </c>
      <c r="O247" s="5">
        <f t="shared" si="25"/>
        <v>18212.750625424604</v>
      </c>
    </row>
    <row r="248" spans="1:15" x14ac:dyDescent="0.25">
      <c r="A248" s="40">
        <v>42571</v>
      </c>
      <c r="B248" s="15" t="s">
        <v>331</v>
      </c>
      <c r="C248" s="17" t="s">
        <v>341</v>
      </c>
      <c r="D248" s="18" t="s">
        <v>340</v>
      </c>
      <c r="E248" s="5">
        <v>19356.730625424603</v>
      </c>
      <c r="F248" s="5">
        <v>588.44000000000005</v>
      </c>
      <c r="G248" s="5">
        <v>555.54</v>
      </c>
      <c r="H248" s="5">
        <f t="shared" si="24"/>
        <v>18212.750625424604</v>
      </c>
      <c r="I248" s="5">
        <v>0</v>
      </c>
      <c r="J248" s="5">
        <v>0</v>
      </c>
      <c r="K248" s="5">
        <v>0</v>
      </c>
      <c r="L248" s="5">
        <v>0</v>
      </c>
      <c r="M248" s="5">
        <v>0</v>
      </c>
      <c r="N248" s="5">
        <f t="shared" si="23"/>
        <v>1143.98</v>
      </c>
      <c r="O248" s="5">
        <f t="shared" si="25"/>
        <v>18212.750625424604</v>
      </c>
    </row>
    <row r="249" spans="1:15" x14ac:dyDescent="0.25">
      <c r="A249" s="40">
        <v>42571</v>
      </c>
      <c r="B249" s="15" t="s">
        <v>331</v>
      </c>
      <c r="C249" s="17" t="s">
        <v>342</v>
      </c>
      <c r="D249" s="18" t="s">
        <v>340</v>
      </c>
      <c r="E249" s="5">
        <v>19356.730625424603</v>
      </c>
      <c r="F249" s="5">
        <v>588.44000000000005</v>
      </c>
      <c r="G249" s="5">
        <v>555.54</v>
      </c>
      <c r="H249" s="5">
        <f t="shared" si="24"/>
        <v>18212.750625424604</v>
      </c>
      <c r="I249" s="5">
        <v>0</v>
      </c>
      <c r="J249" s="5">
        <v>0</v>
      </c>
      <c r="K249" s="5">
        <v>0</v>
      </c>
      <c r="L249" s="5">
        <v>0</v>
      </c>
      <c r="M249" s="5">
        <v>0</v>
      </c>
      <c r="N249" s="5">
        <f t="shared" si="23"/>
        <v>1143.98</v>
      </c>
      <c r="O249" s="5">
        <f t="shared" si="25"/>
        <v>18212.750625424604</v>
      </c>
    </row>
    <row r="250" spans="1:15" x14ac:dyDescent="0.25">
      <c r="A250" s="40">
        <v>42571</v>
      </c>
      <c r="B250" s="15" t="s">
        <v>331</v>
      </c>
      <c r="C250" s="17" t="s">
        <v>343</v>
      </c>
      <c r="D250" s="18" t="s">
        <v>340</v>
      </c>
      <c r="E250" s="5">
        <v>19356.730625424603</v>
      </c>
      <c r="F250" s="5">
        <v>588.44000000000005</v>
      </c>
      <c r="G250" s="5">
        <v>555.54</v>
      </c>
      <c r="H250" s="5">
        <f t="shared" si="24"/>
        <v>18212.750625424604</v>
      </c>
      <c r="I250" s="5">
        <v>0</v>
      </c>
      <c r="J250" s="5">
        <v>0</v>
      </c>
      <c r="K250" s="5">
        <v>0</v>
      </c>
      <c r="L250" s="5">
        <v>0</v>
      </c>
      <c r="M250" s="5">
        <v>0</v>
      </c>
      <c r="N250" s="5">
        <f t="shared" si="23"/>
        <v>1143.98</v>
      </c>
      <c r="O250" s="5">
        <f t="shared" si="25"/>
        <v>18212.750625424604</v>
      </c>
    </row>
    <row r="251" spans="1:15" x14ac:dyDescent="0.25">
      <c r="A251" s="40">
        <v>42571</v>
      </c>
      <c r="B251" s="15" t="s">
        <v>331</v>
      </c>
      <c r="C251" s="5" t="s">
        <v>344</v>
      </c>
      <c r="D251" s="18" t="s">
        <v>340</v>
      </c>
      <c r="E251" s="5">
        <v>19356.732922800002</v>
      </c>
      <c r="F251" s="5">
        <v>588.44000000000005</v>
      </c>
      <c r="G251" s="5">
        <v>555.54</v>
      </c>
      <c r="H251" s="5">
        <f t="shared" si="24"/>
        <v>18212.752922800002</v>
      </c>
      <c r="I251" s="5">
        <v>0</v>
      </c>
      <c r="J251" s="5">
        <v>0</v>
      </c>
      <c r="K251" s="5">
        <v>0</v>
      </c>
      <c r="L251" s="5">
        <v>0</v>
      </c>
      <c r="M251" s="5">
        <v>0</v>
      </c>
      <c r="N251" s="5">
        <f t="shared" si="23"/>
        <v>1143.98</v>
      </c>
      <c r="O251" s="5">
        <f t="shared" si="25"/>
        <v>18212.752922800002</v>
      </c>
    </row>
    <row r="252" spans="1:15" x14ac:dyDescent="0.25">
      <c r="A252" s="40">
        <v>42571</v>
      </c>
      <c r="B252" s="15" t="s">
        <v>331</v>
      </c>
      <c r="C252" s="17" t="s">
        <v>345</v>
      </c>
      <c r="D252" s="18" t="s">
        <v>340</v>
      </c>
      <c r="E252" s="5">
        <v>19356.730625424603</v>
      </c>
      <c r="F252" s="5">
        <v>588.44000000000005</v>
      </c>
      <c r="G252" s="5">
        <v>555.54</v>
      </c>
      <c r="H252" s="5">
        <f t="shared" si="24"/>
        <v>18212.750625424604</v>
      </c>
      <c r="I252" s="5">
        <v>0</v>
      </c>
      <c r="J252" s="5">
        <v>0</v>
      </c>
      <c r="K252" s="5">
        <v>0</v>
      </c>
      <c r="L252" s="5">
        <v>0</v>
      </c>
      <c r="M252" s="5">
        <v>0</v>
      </c>
      <c r="N252" s="5">
        <f t="shared" si="23"/>
        <v>1143.98</v>
      </c>
      <c r="O252" s="5">
        <f t="shared" si="25"/>
        <v>18212.750625424604</v>
      </c>
    </row>
    <row r="253" spans="1:15" x14ac:dyDescent="0.25">
      <c r="A253" s="40">
        <v>42571</v>
      </c>
      <c r="B253" s="15" t="s">
        <v>331</v>
      </c>
      <c r="C253" s="17" t="s">
        <v>346</v>
      </c>
      <c r="D253" s="18" t="s">
        <v>340</v>
      </c>
      <c r="E253" s="5">
        <v>19356.730625424603</v>
      </c>
      <c r="F253" s="5">
        <v>588.44000000000005</v>
      </c>
      <c r="G253" s="5">
        <v>555.54</v>
      </c>
      <c r="H253" s="5">
        <f t="shared" si="24"/>
        <v>18212.750625424604</v>
      </c>
      <c r="I253" s="5">
        <v>0</v>
      </c>
      <c r="J253" s="5">
        <v>0</v>
      </c>
      <c r="K253" s="5">
        <v>0</v>
      </c>
      <c r="L253" s="5">
        <v>0</v>
      </c>
      <c r="M253" s="5">
        <v>0</v>
      </c>
      <c r="N253" s="5">
        <f t="shared" si="23"/>
        <v>1143.98</v>
      </c>
      <c r="O253" s="5">
        <f t="shared" si="25"/>
        <v>18212.750625424604</v>
      </c>
    </row>
    <row r="254" spans="1:15" x14ac:dyDescent="0.25">
      <c r="A254" s="40">
        <v>42571</v>
      </c>
      <c r="B254" s="15" t="s">
        <v>331</v>
      </c>
      <c r="C254" s="17" t="s">
        <v>347</v>
      </c>
      <c r="D254" s="18" t="s">
        <v>340</v>
      </c>
      <c r="E254" s="5">
        <v>19356.730625424603</v>
      </c>
      <c r="F254" s="5">
        <v>588.44000000000005</v>
      </c>
      <c r="G254" s="5">
        <v>555.54</v>
      </c>
      <c r="H254" s="5">
        <f t="shared" si="24"/>
        <v>18212.750625424604</v>
      </c>
      <c r="I254" s="5">
        <v>0</v>
      </c>
      <c r="J254" s="5">
        <v>0</v>
      </c>
      <c r="K254" s="5">
        <v>0</v>
      </c>
      <c r="L254" s="5">
        <v>0</v>
      </c>
      <c r="M254" s="5">
        <v>0</v>
      </c>
      <c r="N254" s="5">
        <f t="shared" si="23"/>
        <v>1143.98</v>
      </c>
      <c r="O254" s="5">
        <f t="shared" si="25"/>
        <v>18212.750625424604</v>
      </c>
    </row>
    <row r="255" spans="1:15" x14ac:dyDescent="0.25">
      <c r="A255" s="40">
        <v>42571</v>
      </c>
      <c r="B255" s="15" t="s">
        <v>331</v>
      </c>
      <c r="C255" s="17" t="s">
        <v>348</v>
      </c>
      <c r="D255" s="18" t="s">
        <v>340</v>
      </c>
      <c r="E255" s="5">
        <v>19356.732922800002</v>
      </c>
      <c r="F255" s="5">
        <v>588.44000000000005</v>
      </c>
      <c r="G255" s="5">
        <v>555.54</v>
      </c>
      <c r="H255" s="5">
        <f t="shared" si="24"/>
        <v>18212.752922800002</v>
      </c>
      <c r="I255" s="5">
        <v>0</v>
      </c>
      <c r="J255" s="5">
        <v>0</v>
      </c>
      <c r="K255" s="5">
        <v>0</v>
      </c>
      <c r="L255" s="5">
        <v>0</v>
      </c>
      <c r="M255" s="5">
        <v>0</v>
      </c>
      <c r="N255" s="5">
        <f t="shared" si="23"/>
        <v>1143.98</v>
      </c>
      <c r="O255" s="5">
        <f t="shared" si="25"/>
        <v>18212.752922800002</v>
      </c>
    </row>
    <row r="256" spans="1:15" x14ac:dyDescent="0.25">
      <c r="A256" s="40">
        <v>42571</v>
      </c>
      <c r="B256" s="15" t="s">
        <v>331</v>
      </c>
      <c r="C256" s="17" t="s">
        <v>349</v>
      </c>
      <c r="D256" s="18" t="s">
        <v>340</v>
      </c>
      <c r="E256" s="5">
        <v>19356.732922800002</v>
      </c>
      <c r="F256" s="5">
        <v>588.44000000000005</v>
      </c>
      <c r="G256" s="5">
        <v>555.54</v>
      </c>
      <c r="H256" s="5">
        <f t="shared" si="24"/>
        <v>18212.752922800002</v>
      </c>
      <c r="I256" s="5">
        <v>0</v>
      </c>
      <c r="J256" s="5">
        <v>0</v>
      </c>
      <c r="K256" s="5">
        <v>0</v>
      </c>
      <c r="L256" s="5">
        <v>0</v>
      </c>
      <c r="M256" s="5">
        <v>0</v>
      </c>
      <c r="N256" s="5">
        <f t="shared" si="23"/>
        <v>1143.98</v>
      </c>
      <c r="O256" s="5">
        <f t="shared" si="25"/>
        <v>18212.752922800002</v>
      </c>
    </row>
    <row r="257" spans="1:15" x14ac:dyDescent="0.25">
      <c r="A257" s="40">
        <v>42571</v>
      </c>
      <c r="B257" s="15" t="s">
        <v>331</v>
      </c>
      <c r="C257" s="17" t="s">
        <v>350</v>
      </c>
      <c r="D257" s="18" t="s">
        <v>340</v>
      </c>
      <c r="E257" s="5">
        <v>19356.732922800002</v>
      </c>
      <c r="F257" s="5">
        <v>588.44000000000005</v>
      </c>
      <c r="G257" s="5">
        <v>555.54</v>
      </c>
      <c r="H257" s="5">
        <f t="shared" si="24"/>
        <v>18212.752922800002</v>
      </c>
      <c r="I257" s="5">
        <v>0</v>
      </c>
      <c r="J257" s="5">
        <v>0</v>
      </c>
      <c r="K257" s="5">
        <v>0</v>
      </c>
      <c r="L257" s="5">
        <v>0</v>
      </c>
      <c r="M257" s="5">
        <v>0</v>
      </c>
      <c r="N257" s="5">
        <f t="shared" si="23"/>
        <v>1143.98</v>
      </c>
      <c r="O257" s="5">
        <f t="shared" si="25"/>
        <v>18212.752922800002</v>
      </c>
    </row>
    <row r="258" spans="1:15" x14ac:dyDescent="0.25">
      <c r="A258" s="40">
        <v>42571</v>
      </c>
      <c r="B258" s="15" t="s">
        <v>331</v>
      </c>
      <c r="C258" s="17" t="s">
        <v>351</v>
      </c>
      <c r="D258" s="18" t="s">
        <v>340</v>
      </c>
      <c r="E258" s="5">
        <v>19356.732922800002</v>
      </c>
      <c r="F258" s="5">
        <v>588.44000000000005</v>
      </c>
      <c r="G258" s="5">
        <v>555.54</v>
      </c>
      <c r="H258" s="5">
        <f t="shared" si="24"/>
        <v>18212.752922800002</v>
      </c>
      <c r="I258" s="5">
        <v>0</v>
      </c>
      <c r="J258" s="5">
        <v>0</v>
      </c>
      <c r="K258" s="5">
        <v>0</v>
      </c>
      <c r="L258" s="5">
        <v>0</v>
      </c>
      <c r="M258" s="5">
        <v>0</v>
      </c>
      <c r="N258" s="5">
        <f t="shared" si="23"/>
        <v>1143.98</v>
      </c>
      <c r="O258" s="5">
        <f t="shared" si="25"/>
        <v>18212.752922800002</v>
      </c>
    </row>
    <row r="259" spans="1:15" x14ac:dyDescent="0.25">
      <c r="A259" s="40">
        <v>42571</v>
      </c>
      <c r="B259" s="15" t="s">
        <v>331</v>
      </c>
      <c r="C259" s="21" t="s">
        <v>352</v>
      </c>
      <c r="D259" s="18" t="s">
        <v>340</v>
      </c>
      <c r="E259" s="5">
        <v>19356.732922800002</v>
      </c>
      <c r="F259" s="5">
        <v>588.44000000000005</v>
      </c>
      <c r="G259" s="5">
        <v>555.54</v>
      </c>
      <c r="H259" s="5">
        <f t="shared" si="24"/>
        <v>18212.752922800002</v>
      </c>
      <c r="I259" s="5">
        <v>0</v>
      </c>
      <c r="J259" s="5">
        <v>0</v>
      </c>
      <c r="K259" s="5">
        <v>0</v>
      </c>
      <c r="L259" s="5">
        <v>0</v>
      </c>
      <c r="M259" s="5">
        <v>0</v>
      </c>
      <c r="N259" s="5">
        <f t="shared" si="23"/>
        <v>1143.98</v>
      </c>
      <c r="O259" s="5">
        <f t="shared" si="25"/>
        <v>18212.752922800002</v>
      </c>
    </row>
    <row r="260" spans="1:15" x14ac:dyDescent="0.25">
      <c r="A260" s="40">
        <v>42571</v>
      </c>
      <c r="B260" s="8" t="s">
        <v>353</v>
      </c>
      <c r="C260" s="5" t="s">
        <v>354</v>
      </c>
      <c r="D260" s="5" t="s">
        <v>22</v>
      </c>
      <c r="E260" s="5">
        <v>58070.191876273821</v>
      </c>
      <c r="F260" s="5">
        <v>1765.33</v>
      </c>
      <c r="G260" s="5">
        <v>1666.61</v>
      </c>
      <c r="H260" s="5">
        <f>SUM(E260-F260-G260-L260)</f>
        <v>54638.251876273818</v>
      </c>
      <c r="I260" s="5">
        <v>3253.63</v>
      </c>
      <c r="J260" s="5">
        <v>0</v>
      </c>
      <c r="K260" s="5">
        <v>0</v>
      </c>
      <c r="L260" s="5">
        <v>0</v>
      </c>
      <c r="M260" s="5">
        <v>0</v>
      </c>
      <c r="N260" s="5">
        <f t="shared" si="23"/>
        <v>6685.57</v>
      </c>
      <c r="O260" s="5">
        <f t="shared" si="25"/>
        <v>51384.621876273821</v>
      </c>
    </row>
    <row r="261" spans="1:15" x14ac:dyDescent="0.25">
      <c r="A261" s="40">
        <v>42571</v>
      </c>
      <c r="B261" s="15" t="s">
        <v>355</v>
      </c>
      <c r="C261" s="5" t="s">
        <v>356</v>
      </c>
      <c r="D261" s="4" t="s">
        <v>121</v>
      </c>
      <c r="E261" s="5">
        <v>109688.14</v>
      </c>
      <c r="F261" s="5">
        <v>2995.92</v>
      </c>
      <c r="G261" s="5">
        <v>3148.05</v>
      </c>
      <c r="H261" s="5">
        <f>SUM(E261-F261-G261-L261)</f>
        <v>103544.17</v>
      </c>
      <c r="I261" s="5">
        <v>14659.31</v>
      </c>
      <c r="J261" s="5">
        <v>0</v>
      </c>
      <c r="K261" s="5">
        <v>0</v>
      </c>
      <c r="L261" s="5">
        <v>0</v>
      </c>
      <c r="M261" s="5">
        <v>0</v>
      </c>
      <c r="N261" s="5">
        <f t="shared" si="23"/>
        <v>20803.28</v>
      </c>
      <c r="O261" s="5">
        <f t="shared" si="25"/>
        <v>88884.86</v>
      </c>
    </row>
    <row r="262" spans="1:15" x14ac:dyDescent="0.25">
      <c r="E262" s="38"/>
      <c r="M262" s="1"/>
    </row>
    <row r="263" spans="1:15" x14ac:dyDescent="0.25">
      <c r="M263" s="1"/>
    </row>
    <row r="264" spans="1:15" x14ac:dyDescent="0.25">
      <c r="M264" s="1"/>
    </row>
    <row r="265" spans="1:15" x14ac:dyDescent="0.25">
      <c r="M265" s="1"/>
    </row>
    <row r="266" spans="1:15" x14ac:dyDescent="0.25">
      <c r="M266" s="1"/>
    </row>
    <row r="267" spans="1:15" x14ac:dyDescent="0.25">
      <c r="M267" s="1"/>
    </row>
    <row r="268" spans="1:15" x14ac:dyDescent="0.25">
      <c r="M268" s="1"/>
    </row>
    <row r="269" spans="1:15" x14ac:dyDescent="0.25">
      <c r="M269" s="1"/>
    </row>
    <row r="270" spans="1:15" x14ac:dyDescent="0.25">
      <c r="M270" s="1"/>
    </row>
    <row r="271" spans="1:15" x14ac:dyDescent="0.25">
      <c r="M271" s="1"/>
    </row>
    <row r="272" spans="1:15" x14ac:dyDescent="0.25">
      <c r="M272" s="1"/>
    </row>
    <row r="273" spans="13:13" x14ac:dyDescent="0.25">
      <c r="M273" s="1"/>
    </row>
    <row r="274" spans="13:13" x14ac:dyDescent="0.25">
      <c r="M274" s="1"/>
    </row>
    <row r="275" spans="13:13" x14ac:dyDescent="0.25">
      <c r="M275" s="1"/>
    </row>
    <row r="276" spans="13:13" x14ac:dyDescent="0.25">
      <c r="M276" s="1"/>
    </row>
    <row r="277" spans="13:13" x14ac:dyDescent="0.25">
      <c r="M277" s="1"/>
    </row>
    <row r="278" spans="13:13" x14ac:dyDescent="0.25">
      <c r="M278" s="1"/>
    </row>
    <row r="279" spans="13:13" x14ac:dyDescent="0.25">
      <c r="M279" s="1"/>
    </row>
    <row r="280" spans="13:13" x14ac:dyDescent="0.25">
      <c r="M280" s="1"/>
    </row>
    <row r="281" spans="13:13" x14ac:dyDescent="0.25">
      <c r="M281" s="1"/>
    </row>
    <row r="282" spans="13:13" x14ac:dyDescent="0.25">
      <c r="M282" s="1"/>
    </row>
    <row r="283" spans="13:13" x14ac:dyDescent="0.25">
      <c r="M283" s="1"/>
    </row>
    <row r="284" spans="13:13" x14ac:dyDescent="0.25">
      <c r="M284" s="1"/>
    </row>
    <row r="285" spans="13:13" x14ac:dyDescent="0.25">
      <c r="M285" s="1"/>
    </row>
    <row r="286" spans="13:13" x14ac:dyDescent="0.25">
      <c r="M286" s="1"/>
    </row>
    <row r="287" spans="13:13" x14ac:dyDescent="0.25">
      <c r="M287" s="1"/>
    </row>
    <row r="288" spans="13:13" x14ac:dyDescent="0.25">
      <c r="M288" s="1"/>
    </row>
    <row r="289" spans="13:13" x14ac:dyDescent="0.25">
      <c r="M289" s="1"/>
    </row>
    <row r="290" spans="13:13" x14ac:dyDescent="0.25">
      <c r="M290" s="1"/>
    </row>
    <row r="291" spans="13:13" x14ac:dyDescent="0.25">
      <c r="M291" s="1"/>
    </row>
    <row r="292" spans="13:13" x14ac:dyDescent="0.25">
      <c r="M292" s="1"/>
    </row>
    <row r="293" spans="13:13" x14ac:dyDescent="0.25">
      <c r="M293" s="1"/>
    </row>
    <row r="294" spans="13:13" x14ac:dyDescent="0.25">
      <c r="M294" s="1"/>
    </row>
    <row r="295" spans="13:13" x14ac:dyDescent="0.25">
      <c r="M295" s="1"/>
    </row>
    <row r="296" spans="13:13" x14ac:dyDescent="0.25">
      <c r="M296" s="1"/>
    </row>
    <row r="297" spans="13:13" x14ac:dyDescent="0.25">
      <c r="M297" s="1"/>
    </row>
    <row r="298" spans="13:13" x14ac:dyDescent="0.25">
      <c r="M298" s="1"/>
    </row>
    <row r="299" spans="13:13" x14ac:dyDescent="0.25">
      <c r="M299" s="1"/>
    </row>
    <row r="300" spans="13:13" x14ac:dyDescent="0.25">
      <c r="M300" s="1"/>
    </row>
    <row r="301" spans="13:13" x14ac:dyDescent="0.25">
      <c r="M301" s="1"/>
    </row>
    <row r="302" spans="13:13" x14ac:dyDescent="0.25">
      <c r="M302" s="1"/>
    </row>
    <row r="303" spans="13:13" x14ac:dyDescent="0.25">
      <c r="M303" s="1"/>
    </row>
    <row r="304" spans="13:13" x14ac:dyDescent="0.25">
      <c r="M304" s="1"/>
    </row>
    <row r="305" spans="13:13" x14ac:dyDescent="0.25">
      <c r="M305" s="1"/>
    </row>
    <row r="306" spans="13:13" x14ac:dyDescent="0.25">
      <c r="M306" s="1"/>
    </row>
    <row r="307" spans="13:13" x14ac:dyDescent="0.25">
      <c r="M307" s="1"/>
    </row>
    <row r="308" spans="13:13" x14ac:dyDescent="0.25">
      <c r="M308" s="1"/>
    </row>
    <row r="309" spans="13:13" x14ac:dyDescent="0.25">
      <c r="M309" s="1"/>
    </row>
    <row r="310" spans="13:13" x14ac:dyDescent="0.25">
      <c r="M310" s="1"/>
    </row>
    <row r="311" spans="13:13" x14ac:dyDescent="0.25">
      <c r="M311" s="1"/>
    </row>
    <row r="312" spans="13:13" x14ac:dyDescent="0.25">
      <c r="M312" s="1"/>
    </row>
    <row r="313" spans="13:13" x14ac:dyDescent="0.25">
      <c r="M313" s="1"/>
    </row>
    <row r="314" spans="13:13" x14ac:dyDescent="0.25">
      <c r="M314" s="1"/>
    </row>
    <row r="315" spans="13:13" x14ac:dyDescent="0.25">
      <c r="M315" s="1"/>
    </row>
    <row r="316" spans="13:13" x14ac:dyDescent="0.25">
      <c r="M316" s="1"/>
    </row>
    <row r="317" spans="13:13" x14ac:dyDescent="0.25">
      <c r="M317" s="1"/>
    </row>
    <row r="318" spans="13:13" x14ac:dyDescent="0.25">
      <c r="M318" s="1"/>
    </row>
    <row r="319" spans="13:13" x14ac:dyDescent="0.25">
      <c r="M319" s="1"/>
    </row>
    <row r="320" spans="13:13" x14ac:dyDescent="0.25">
      <c r="M320" s="1"/>
    </row>
    <row r="321" spans="13:13" x14ac:dyDescent="0.25">
      <c r="M321" s="1"/>
    </row>
    <row r="322" spans="13:13" x14ac:dyDescent="0.25">
      <c r="M322" s="1"/>
    </row>
    <row r="323" spans="13:13" x14ac:dyDescent="0.25">
      <c r="M323" s="1"/>
    </row>
    <row r="324" spans="13:13" x14ac:dyDescent="0.25">
      <c r="M324" s="1"/>
    </row>
    <row r="325" spans="13:13" x14ac:dyDescent="0.25">
      <c r="M325" s="1"/>
    </row>
    <row r="326" spans="13:13" x14ac:dyDescent="0.25">
      <c r="M326" s="1"/>
    </row>
    <row r="327" spans="13:13" x14ac:dyDescent="0.25">
      <c r="M327" s="1"/>
    </row>
    <row r="328" spans="13:13" x14ac:dyDescent="0.25">
      <c r="M328" s="1"/>
    </row>
    <row r="329" spans="13:13" x14ac:dyDescent="0.25">
      <c r="M329" s="1"/>
    </row>
    <row r="330" spans="13:13" x14ac:dyDescent="0.25">
      <c r="M330" s="1"/>
    </row>
    <row r="331" spans="13:13" x14ac:dyDescent="0.25">
      <c r="M331" s="1"/>
    </row>
    <row r="332" spans="13:13" x14ac:dyDescent="0.25">
      <c r="M332" s="1"/>
    </row>
    <row r="335" spans="13:13" x14ac:dyDescent="0.25">
      <c r="M335" s="1"/>
    </row>
    <row r="336" spans="13:13" x14ac:dyDescent="0.25">
      <c r="M336" s="1"/>
    </row>
    <row r="337" spans="13:13" x14ac:dyDescent="0.25">
      <c r="M337" s="1"/>
    </row>
    <row r="338" spans="13:13" x14ac:dyDescent="0.25">
      <c r="M338" s="1"/>
    </row>
    <row r="340" spans="13:13" x14ac:dyDescent="0.25">
      <c r="M340" s="1"/>
    </row>
    <row r="341" spans="13:13" x14ac:dyDescent="0.25">
      <c r="M341" s="1"/>
    </row>
    <row r="342" spans="13:13" x14ac:dyDescent="0.25">
      <c r="M342" s="1"/>
    </row>
    <row r="343" spans="13:13" x14ac:dyDescent="0.25">
      <c r="M343" s="1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5" scale="65" fitToWidth="0" fitToHeight="0" orientation="landscape" r:id="rId1"/>
  <headerFooter alignWithMargins="0"/>
  <rowBreaks count="5" manualBreakCount="5">
    <brk id="30" min="2" max="14" man="1"/>
    <brk id="74" min="2" max="14" man="1"/>
    <brk id="115" min="2" max="14" man="1"/>
    <brk id="162" min="2" max="14" man="1"/>
    <brk id="254" min="2" max="14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)</vt:lpstr>
      <vt:lpstr>'Empleados )'!Área_de_impresión</vt:lpstr>
    </vt:vector>
  </TitlesOfParts>
  <Company>TSE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Cuello de La Cruz</dc:creator>
  <cp:lastModifiedBy>www.intercambiosvirtuales.org</cp:lastModifiedBy>
  <dcterms:created xsi:type="dcterms:W3CDTF">2016-07-19T20:23:20Z</dcterms:created>
  <dcterms:modified xsi:type="dcterms:W3CDTF">2017-01-20T18:29:03Z</dcterms:modified>
</cp:coreProperties>
</file>